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enson\Documents\WIPAC\IceCube Upgrade\Project Management\Rebase2022\BOE\1.2 Estimating Documents\Estimating Documents\1.2.4 Computing and Control System\"/>
    </mc:Choice>
  </mc:AlternateContent>
  <bookViews>
    <workbookView xWindow="0" yWindow="0" windowWidth="23040" windowHeight="9192"/>
  </bookViews>
  <sheets>
    <sheet name="1.2.4.1" sheetId="2" r:id="rId1"/>
    <sheet name="1.2.4.2" sheetId="3" r:id="rId2"/>
    <sheet name="1.2.4.3" sheetId="4" r:id="rId3"/>
    <sheet name="1.2.4.4" sheetId="5" r:id="rId4"/>
    <sheet name="1.2.4.5" sheetId="6" r:id="rId5"/>
    <sheet name="1.2.4.6" sheetId="7" r:id="rId6"/>
    <sheet name="1.2.4.7" sheetId="8" r:id="rId7"/>
    <sheet name="1.2.4.8" sheetId="9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6" i="4" l="1"/>
  <c r="V76" i="4"/>
  <c r="W76" i="4"/>
  <c r="T76" i="4"/>
  <c r="AA76" i="4"/>
  <c r="Y76" i="4"/>
  <c r="X76" i="4"/>
  <c r="AI9" i="4"/>
  <c r="AJ9" i="4" s="1"/>
  <c r="AF9" i="4"/>
  <c r="AF10" i="4"/>
  <c r="AF11" i="4"/>
  <c r="AA9" i="4"/>
  <c r="Y9" i="4"/>
  <c r="Y10" i="4"/>
  <c r="X9" i="4"/>
  <c r="X10" i="4"/>
  <c r="J9" i="4"/>
  <c r="AI13" i="2"/>
  <c r="AI12" i="2"/>
  <c r="AI11" i="2"/>
  <c r="AI10" i="2"/>
  <c r="AI8" i="2"/>
  <c r="AJ8" i="2" s="1"/>
  <c r="AI28" i="9"/>
  <c r="X28" i="9"/>
  <c r="Y28" i="9"/>
  <c r="AA28" i="9" s="1"/>
  <c r="AJ28" i="9" s="1"/>
  <c r="AA24" i="9"/>
  <c r="AA25" i="9"/>
  <c r="AA26" i="9"/>
  <c r="AI15" i="9"/>
  <c r="AI16" i="9"/>
  <c r="AI17" i="9"/>
  <c r="AI14" i="9"/>
  <c r="AI10" i="9"/>
  <c r="AI12" i="9"/>
  <c r="J85" i="9"/>
  <c r="Y203" i="9"/>
  <c r="AA203" i="9" s="1"/>
  <c r="Y204" i="9"/>
  <c r="AA204" i="9" s="1"/>
  <c r="Y205" i="9"/>
  <c r="AA205" i="9" s="1"/>
  <c r="X203" i="9"/>
  <c r="X204" i="9"/>
  <c r="X205" i="9"/>
  <c r="X191" i="9"/>
  <c r="X192" i="9"/>
  <c r="X193" i="9"/>
  <c r="X194" i="9"/>
  <c r="X195" i="9"/>
  <c r="X196" i="9"/>
  <c r="X197" i="9"/>
  <c r="J122" i="9"/>
  <c r="J82" i="9"/>
  <c r="J80" i="9"/>
  <c r="J76" i="9"/>
  <c r="J40" i="9"/>
  <c r="AI21" i="9"/>
  <c r="AI22" i="9"/>
  <c r="AI23" i="9"/>
  <c r="AI27" i="9"/>
  <c r="AI20" i="9"/>
  <c r="AI31" i="9"/>
  <c r="AI34" i="9"/>
  <c r="AI38" i="9"/>
  <c r="AI40" i="9"/>
  <c r="AI41" i="9"/>
  <c r="AI42" i="9"/>
  <c r="AI43" i="9"/>
  <c r="AI44" i="9"/>
  <c r="AI45" i="9"/>
  <c r="AI51" i="9"/>
  <c r="AI52" i="9"/>
  <c r="AI53" i="9"/>
  <c r="AI54" i="9"/>
  <c r="AI55" i="9"/>
  <c r="AI56" i="9"/>
  <c r="AI57" i="9"/>
  <c r="AI58" i="9"/>
  <c r="AI59" i="9"/>
  <c r="AI64" i="9"/>
  <c r="AI65" i="9"/>
  <c r="AI66" i="9"/>
  <c r="AJ66" i="9"/>
  <c r="AI67" i="9"/>
  <c r="AI68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J111" i="9"/>
  <c r="AI112" i="9"/>
  <c r="AI113" i="9"/>
  <c r="AI114" i="9"/>
  <c r="AI115" i="9"/>
  <c r="AI116" i="9"/>
  <c r="AI117" i="9"/>
  <c r="AI118" i="9"/>
  <c r="AJ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J131" i="9"/>
  <c r="AI132" i="9"/>
  <c r="AI133" i="9"/>
  <c r="AI134" i="9"/>
  <c r="AI135" i="9"/>
  <c r="AI136" i="9"/>
  <c r="AI137" i="9"/>
  <c r="AI138" i="9"/>
  <c r="AI139" i="9"/>
  <c r="AI140" i="9"/>
  <c r="AI141" i="9"/>
  <c r="AJ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J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J203" i="9"/>
  <c r="AI204" i="9"/>
  <c r="AJ204" i="9"/>
  <c r="AI205" i="9"/>
  <c r="AJ205" i="9"/>
  <c r="AI206" i="9"/>
  <c r="AI30" i="9"/>
  <c r="AI18" i="9"/>
  <c r="O215" i="9"/>
  <c r="O216" i="9"/>
  <c r="O217" i="9"/>
  <c r="O218" i="9"/>
  <c r="N215" i="9"/>
  <c r="N216" i="9"/>
  <c r="N217" i="9"/>
  <c r="N218" i="9"/>
  <c r="N214" i="9"/>
  <c r="N219" i="9" s="1"/>
  <c r="J155" i="9" s="1"/>
  <c r="J18" i="9"/>
  <c r="J13" i="9"/>
  <c r="J11" i="9"/>
  <c r="AI13" i="9"/>
  <c r="AI11" i="9"/>
  <c r="AI9" i="9"/>
  <c r="AI9" i="8"/>
  <c r="J9" i="7"/>
  <c r="AI9" i="7"/>
  <c r="X68" i="9"/>
  <c r="Y68" i="9"/>
  <c r="AA68" i="9"/>
  <c r="AJ68" i="9" s="1"/>
  <c r="AI8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J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J60" i="4"/>
  <c r="AI61" i="4"/>
  <c r="AI62" i="4"/>
  <c r="AI63" i="4"/>
  <c r="AI64" i="4"/>
  <c r="AI65" i="4"/>
  <c r="AI66" i="4"/>
  <c r="AI67" i="4"/>
  <c r="AI11" i="4"/>
  <c r="AI70" i="4"/>
  <c r="AI71" i="4"/>
  <c r="AI72" i="4"/>
  <c r="AI73" i="4"/>
  <c r="AI69" i="4"/>
  <c r="Y8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AI11" i="3"/>
  <c r="AI8" i="3"/>
  <c r="AI14" i="3"/>
  <c r="N51" i="3"/>
  <c r="N50" i="3"/>
  <c r="N48" i="3" s="1"/>
  <c r="J14" i="3" s="1"/>
  <c r="AI16" i="3"/>
  <c r="AI26" i="3"/>
  <c r="AI25" i="3"/>
  <c r="M39" i="3"/>
  <c r="M40" i="3"/>
  <c r="K38" i="3"/>
  <c r="M38" i="3" s="1"/>
  <c r="K37" i="3"/>
  <c r="M37" i="3" s="1"/>
  <c r="N36" i="3" s="1"/>
  <c r="J21" i="3" s="1"/>
  <c r="K44" i="3"/>
  <c r="M44" i="3" s="1"/>
  <c r="K43" i="3"/>
  <c r="M43" i="3" s="1"/>
  <c r="K42" i="3"/>
  <c r="M42" i="3" s="1"/>
  <c r="N41" i="3" s="1"/>
  <c r="J22" i="3" s="1"/>
  <c r="N45" i="3"/>
  <c r="J23" i="3" s="1"/>
  <c r="K35" i="3"/>
  <c r="N35" i="3" s="1"/>
  <c r="J20" i="3" s="1"/>
  <c r="K34" i="3"/>
  <c r="N34" i="3" s="1"/>
  <c r="J19" i="3" s="1"/>
  <c r="AI20" i="3"/>
  <c r="AI21" i="3"/>
  <c r="AI22" i="3"/>
  <c r="AI23" i="3"/>
  <c r="AI19" i="3"/>
  <c r="X9" i="9"/>
  <c r="Y9" i="9"/>
  <c r="AA9" i="9"/>
  <c r="X10" i="9"/>
  <c r="Y10" i="9"/>
  <c r="AA10" i="9"/>
  <c r="X11" i="9"/>
  <c r="Y11" i="9"/>
  <c r="AA11" i="9"/>
  <c r="X12" i="9"/>
  <c r="Y12" i="9"/>
  <c r="AA12" i="9"/>
  <c r="AJ12" i="9" s="1"/>
  <c r="X13" i="9"/>
  <c r="Y13" i="9"/>
  <c r="AA13" i="9"/>
  <c r="AJ13" i="9" s="1"/>
  <c r="X14" i="9"/>
  <c r="Y14" i="9"/>
  <c r="AA14" i="9"/>
  <c r="X15" i="9"/>
  <c r="Y15" i="9"/>
  <c r="AA15" i="9"/>
  <c r="AJ15" i="9" s="1"/>
  <c r="X16" i="9"/>
  <c r="Y16" i="9"/>
  <c r="AA16" i="9"/>
  <c r="AJ16" i="9" s="1"/>
  <c r="X17" i="9"/>
  <c r="Y17" i="9"/>
  <c r="AA17" i="9"/>
  <c r="AJ17" i="9" s="1"/>
  <c r="X18" i="9"/>
  <c r="Y18" i="9"/>
  <c r="AA18" i="9"/>
  <c r="X19" i="9"/>
  <c r="Y19" i="9"/>
  <c r="AA19" i="9"/>
  <c r="X20" i="9"/>
  <c r="Y20" i="9"/>
  <c r="AA20" i="9"/>
  <c r="X21" i="9"/>
  <c r="Y21" i="9"/>
  <c r="AA21" i="9"/>
  <c r="AJ21" i="9" s="1"/>
  <c r="X22" i="9"/>
  <c r="Y22" i="9"/>
  <c r="AA22" i="9"/>
  <c r="AJ22" i="9" s="1"/>
  <c r="X23" i="9"/>
  <c r="Y23" i="9"/>
  <c r="AA23" i="9"/>
  <c r="AJ23" i="9" s="1"/>
  <c r="X27" i="9"/>
  <c r="Y27" i="9"/>
  <c r="AA27" i="9"/>
  <c r="AJ27" i="9" s="1"/>
  <c r="X30" i="9"/>
  <c r="Y30" i="9"/>
  <c r="AA30" i="9"/>
  <c r="X31" i="9"/>
  <c r="Y31" i="9"/>
  <c r="AA31" i="9"/>
  <c r="AJ31" i="9" s="1"/>
  <c r="X34" i="9"/>
  <c r="Y34" i="9"/>
  <c r="AA34" i="9"/>
  <c r="AJ34" i="9" s="1"/>
  <c r="X38" i="9"/>
  <c r="Y38" i="9"/>
  <c r="AA38" i="9"/>
  <c r="AJ38" i="9" s="1"/>
  <c r="X40" i="9"/>
  <c r="Y40" i="9"/>
  <c r="AA40" i="9"/>
  <c r="AJ40" i="9" s="1"/>
  <c r="X41" i="9"/>
  <c r="Y41" i="9"/>
  <c r="X42" i="9"/>
  <c r="Y42" i="9"/>
  <c r="AA42" i="9"/>
  <c r="AJ42" i="9" s="1"/>
  <c r="X43" i="9"/>
  <c r="Y43" i="9"/>
  <c r="AA43" i="9"/>
  <c r="AJ43" i="9" s="1"/>
  <c r="X44" i="9"/>
  <c r="Y44" i="9"/>
  <c r="AA44" i="9"/>
  <c r="AJ44" i="9" s="1"/>
  <c r="X45" i="9"/>
  <c r="Y45" i="9"/>
  <c r="AA45" i="9"/>
  <c r="AJ45" i="9" s="1"/>
  <c r="X51" i="9"/>
  <c r="Y51" i="9"/>
  <c r="AA51" i="9"/>
  <c r="AJ51" i="9" s="1"/>
  <c r="X52" i="9"/>
  <c r="Y52" i="9"/>
  <c r="AA52" i="9"/>
  <c r="AJ52" i="9" s="1"/>
  <c r="X53" i="9"/>
  <c r="Y53" i="9"/>
  <c r="AA53" i="9"/>
  <c r="AJ53" i="9" s="1"/>
  <c r="X54" i="9"/>
  <c r="Y54" i="9"/>
  <c r="AA54" i="9"/>
  <c r="AJ54" i="9" s="1"/>
  <c r="X55" i="9"/>
  <c r="Y55" i="9"/>
  <c r="AA55" i="9"/>
  <c r="AJ55" i="9" s="1"/>
  <c r="X56" i="9"/>
  <c r="Y56" i="9"/>
  <c r="AA56" i="9"/>
  <c r="AJ56" i="9" s="1"/>
  <c r="X57" i="9"/>
  <c r="Y57" i="9"/>
  <c r="AA57" i="9"/>
  <c r="AJ57" i="9" s="1"/>
  <c r="X58" i="9"/>
  <c r="Y58" i="9"/>
  <c r="AA58" i="9"/>
  <c r="AJ58" i="9" s="1"/>
  <c r="X59" i="9"/>
  <c r="Y59" i="9"/>
  <c r="AA59" i="9"/>
  <c r="AJ59" i="9" s="1"/>
  <c r="X64" i="9"/>
  <c r="Y64" i="9"/>
  <c r="AA64" i="9"/>
  <c r="AJ64" i="9" s="1"/>
  <c r="X65" i="9"/>
  <c r="Y65" i="9"/>
  <c r="AA65" i="9"/>
  <c r="AJ65" i="9" s="1"/>
  <c r="X67" i="9"/>
  <c r="Y67" i="9"/>
  <c r="AA67" i="9"/>
  <c r="AJ67" i="9" s="1"/>
  <c r="X71" i="9"/>
  <c r="Y71" i="9"/>
  <c r="AA71" i="9"/>
  <c r="AJ71" i="9" s="1"/>
  <c r="X72" i="9"/>
  <c r="Y72" i="9"/>
  <c r="AA72" i="9"/>
  <c r="AJ72" i="9" s="1"/>
  <c r="X73" i="9"/>
  <c r="Y73" i="9"/>
  <c r="AA73" i="9"/>
  <c r="AJ73" i="9" s="1"/>
  <c r="X74" i="9"/>
  <c r="Y74" i="9"/>
  <c r="AA74" i="9"/>
  <c r="AJ74" i="9" s="1"/>
  <c r="X75" i="9"/>
  <c r="Y75" i="9"/>
  <c r="AA75" i="9"/>
  <c r="AJ75" i="9" s="1"/>
  <c r="X76" i="9"/>
  <c r="Y76" i="9"/>
  <c r="AA76" i="9"/>
  <c r="AJ76" i="9" s="1"/>
  <c r="X77" i="9"/>
  <c r="Y77" i="9"/>
  <c r="AA77" i="9"/>
  <c r="AJ77" i="9" s="1"/>
  <c r="X78" i="9"/>
  <c r="Y78" i="9"/>
  <c r="AA78" i="9"/>
  <c r="AJ78" i="9" s="1"/>
  <c r="X79" i="9"/>
  <c r="Y79" i="9"/>
  <c r="AA79" i="9"/>
  <c r="AJ79" i="9" s="1"/>
  <c r="X80" i="9"/>
  <c r="Y80" i="9"/>
  <c r="AA80" i="9"/>
  <c r="AJ80" i="9" s="1"/>
  <c r="X81" i="9"/>
  <c r="Y81" i="9"/>
  <c r="AA81" i="9"/>
  <c r="AJ81" i="9" s="1"/>
  <c r="X82" i="9"/>
  <c r="Y82" i="9"/>
  <c r="AA82" i="9"/>
  <c r="AJ82" i="9" s="1"/>
  <c r="X83" i="9"/>
  <c r="Y83" i="9"/>
  <c r="AA83" i="9"/>
  <c r="AJ83" i="9" s="1"/>
  <c r="X84" i="9"/>
  <c r="Y84" i="9"/>
  <c r="AA84" i="9"/>
  <c r="AJ84" i="9" s="1"/>
  <c r="X85" i="9"/>
  <c r="Y85" i="9"/>
  <c r="AA85" i="9"/>
  <c r="AJ85" i="9" s="1"/>
  <c r="X86" i="9"/>
  <c r="Y86" i="9"/>
  <c r="AA86" i="9"/>
  <c r="AJ86" i="9" s="1"/>
  <c r="X87" i="9"/>
  <c r="Y87" i="9"/>
  <c r="AA87" i="9"/>
  <c r="AJ87" i="9" s="1"/>
  <c r="X88" i="9"/>
  <c r="Y88" i="9"/>
  <c r="AA88" i="9"/>
  <c r="AJ88" i="9" s="1"/>
  <c r="X89" i="9"/>
  <c r="Y89" i="9"/>
  <c r="AA89" i="9"/>
  <c r="AJ89" i="9" s="1"/>
  <c r="X90" i="9"/>
  <c r="Y90" i="9"/>
  <c r="AA90" i="9"/>
  <c r="AJ90" i="9" s="1"/>
  <c r="X91" i="9"/>
  <c r="Y91" i="9"/>
  <c r="AA91" i="9"/>
  <c r="AJ91" i="9" s="1"/>
  <c r="X92" i="9"/>
  <c r="Y92" i="9"/>
  <c r="AA92" i="9"/>
  <c r="AJ92" i="9" s="1"/>
  <c r="X93" i="9"/>
  <c r="Y93" i="9"/>
  <c r="AA93" i="9"/>
  <c r="AJ93" i="9" s="1"/>
  <c r="X94" i="9"/>
  <c r="Y94" i="9"/>
  <c r="AA94" i="9"/>
  <c r="AJ94" i="9" s="1"/>
  <c r="X95" i="9"/>
  <c r="Y95" i="9"/>
  <c r="AA95" i="9"/>
  <c r="AJ95" i="9" s="1"/>
  <c r="X96" i="9"/>
  <c r="Y96" i="9"/>
  <c r="AA96" i="9"/>
  <c r="AJ96" i="9" s="1"/>
  <c r="X97" i="9"/>
  <c r="Y97" i="9"/>
  <c r="AA97" i="9"/>
  <c r="AJ97" i="9" s="1"/>
  <c r="X98" i="9"/>
  <c r="Y98" i="9"/>
  <c r="AA98" i="9"/>
  <c r="AJ98" i="9" s="1"/>
  <c r="X99" i="9"/>
  <c r="Y99" i="9"/>
  <c r="AA99" i="9"/>
  <c r="AJ99" i="9" s="1"/>
  <c r="X100" i="9"/>
  <c r="Y100" i="9"/>
  <c r="AA100" i="9"/>
  <c r="AJ100" i="9" s="1"/>
  <c r="X101" i="9"/>
  <c r="Y101" i="9"/>
  <c r="AA101" i="9"/>
  <c r="AJ101" i="9" s="1"/>
  <c r="X102" i="9"/>
  <c r="Y102" i="9"/>
  <c r="AA102" i="9"/>
  <c r="AJ102" i="9" s="1"/>
  <c r="X103" i="9"/>
  <c r="Y103" i="9"/>
  <c r="AA103" i="9"/>
  <c r="AJ103" i="9" s="1"/>
  <c r="X104" i="9"/>
  <c r="Y104" i="9"/>
  <c r="AA104" i="9"/>
  <c r="AJ104" i="9" s="1"/>
  <c r="X105" i="9"/>
  <c r="Y105" i="9"/>
  <c r="AA105" i="9"/>
  <c r="AJ105" i="9" s="1"/>
  <c r="X106" i="9"/>
  <c r="Y106" i="9"/>
  <c r="AA106" i="9"/>
  <c r="AJ106" i="9" s="1"/>
  <c r="X107" i="9"/>
  <c r="Y107" i="9"/>
  <c r="AA107" i="9"/>
  <c r="AJ107" i="9" s="1"/>
  <c r="X108" i="9"/>
  <c r="Y108" i="9"/>
  <c r="AA108" i="9"/>
  <c r="AJ108" i="9" s="1"/>
  <c r="X109" i="9"/>
  <c r="Y109" i="9"/>
  <c r="AA109" i="9"/>
  <c r="AJ109" i="9" s="1"/>
  <c r="X110" i="9"/>
  <c r="Y110" i="9"/>
  <c r="AA110" i="9"/>
  <c r="AJ110" i="9" s="1"/>
  <c r="X112" i="9"/>
  <c r="Y112" i="9"/>
  <c r="AA112" i="9"/>
  <c r="AJ112" i="9" s="1"/>
  <c r="X113" i="9"/>
  <c r="Y113" i="9"/>
  <c r="AA113" i="9"/>
  <c r="AJ113" i="9" s="1"/>
  <c r="X114" i="9"/>
  <c r="Y114" i="9"/>
  <c r="AA114" i="9"/>
  <c r="AJ114" i="9" s="1"/>
  <c r="X115" i="9"/>
  <c r="Y115" i="9"/>
  <c r="AA115" i="9"/>
  <c r="AJ115" i="9" s="1"/>
  <c r="X116" i="9"/>
  <c r="Y116" i="9"/>
  <c r="AA116" i="9"/>
  <c r="AJ116" i="9" s="1"/>
  <c r="X117" i="9"/>
  <c r="Y117" i="9"/>
  <c r="AA117" i="9"/>
  <c r="AJ117" i="9" s="1"/>
  <c r="X119" i="9"/>
  <c r="Y119" i="9"/>
  <c r="AA119" i="9"/>
  <c r="AJ119" i="9" s="1"/>
  <c r="X120" i="9"/>
  <c r="Y120" i="9"/>
  <c r="AA120" i="9"/>
  <c r="AJ120" i="9" s="1"/>
  <c r="X121" i="9"/>
  <c r="Y121" i="9"/>
  <c r="X122" i="9"/>
  <c r="Y122" i="9"/>
  <c r="AA122" i="9"/>
  <c r="AJ122" i="9" s="1"/>
  <c r="X123" i="9"/>
  <c r="Y123" i="9"/>
  <c r="AA123" i="9"/>
  <c r="AJ123" i="9" s="1"/>
  <c r="X124" i="9"/>
  <c r="Y124" i="9"/>
  <c r="AA124" i="9"/>
  <c r="AJ124" i="9" s="1"/>
  <c r="X125" i="9"/>
  <c r="Y125" i="9"/>
  <c r="AA125" i="9"/>
  <c r="AJ125" i="9" s="1"/>
  <c r="X126" i="9"/>
  <c r="Y126" i="9"/>
  <c r="AA126" i="9"/>
  <c r="AJ126" i="9" s="1"/>
  <c r="X127" i="9"/>
  <c r="Y127" i="9"/>
  <c r="AA127" i="9"/>
  <c r="AJ127" i="9" s="1"/>
  <c r="X128" i="9"/>
  <c r="Y128" i="9"/>
  <c r="AA128" i="9"/>
  <c r="AJ128" i="9" s="1"/>
  <c r="X129" i="9"/>
  <c r="Y129" i="9"/>
  <c r="AA129" i="9"/>
  <c r="AJ129" i="9" s="1"/>
  <c r="X130" i="9"/>
  <c r="Y130" i="9"/>
  <c r="AA130" i="9"/>
  <c r="AJ130" i="9" s="1"/>
  <c r="X132" i="9"/>
  <c r="Y132" i="9"/>
  <c r="AA132" i="9"/>
  <c r="AJ132" i="9" s="1"/>
  <c r="X133" i="9"/>
  <c r="Y133" i="9"/>
  <c r="X134" i="9"/>
  <c r="Y134" i="9"/>
  <c r="AA134" i="9"/>
  <c r="AJ134" i="9" s="1"/>
  <c r="X135" i="9"/>
  <c r="Y135" i="9"/>
  <c r="AA135" i="9"/>
  <c r="AJ135" i="9" s="1"/>
  <c r="X136" i="9"/>
  <c r="Y136" i="9"/>
  <c r="AA136" i="9"/>
  <c r="AJ136" i="9" s="1"/>
  <c r="X137" i="9"/>
  <c r="Y137" i="9"/>
  <c r="AA137" i="9"/>
  <c r="AJ137" i="9" s="1"/>
  <c r="X138" i="9"/>
  <c r="Y138" i="9"/>
  <c r="AA138" i="9"/>
  <c r="AJ138" i="9" s="1"/>
  <c r="X139" i="9"/>
  <c r="Y139" i="9"/>
  <c r="AA139" i="9"/>
  <c r="AJ139" i="9" s="1"/>
  <c r="X140" i="9"/>
  <c r="Y140" i="9"/>
  <c r="AA140" i="9"/>
  <c r="AJ140" i="9" s="1"/>
  <c r="X142" i="9"/>
  <c r="Y142" i="9"/>
  <c r="AA142" i="9"/>
  <c r="AJ142" i="9" s="1"/>
  <c r="X143" i="9"/>
  <c r="Y143" i="9"/>
  <c r="AA143" i="9"/>
  <c r="AJ143" i="9" s="1"/>
  <c r="X144" i="9"/>
  <c r="Y144" i="9"/>
  <c r="AA144" i="9"/>
  <c r="AJ144" i="9" s="1"/>
  <c r="X145" i="9"/>
  <c r="Y145" i="9"/>
  <c r="AA145" i="9"/>
  <c r="AJ145" i="9" s="1"/>
  <c r="X146" i="9"/>
  <c r="Y146" i="9"/>
  <c r="AA146" i="9"/>
  <c r="AJ146" i="9" s="1"/>
  <c r="X147" i="9"/>
  <c r="Y147" i="9"/>
  <c r="AA147" i="9"/>
  <c r="AJ147" i="9" s="1"/>
  <c r="X148" i="9"/>
  <c r="Y148" i="9"/>
  <c r="AA148" i="9"/>
  <c r="AJ148" i="9" s="1"/>
  <c r="X149" i="9"/>
  <c r="Y149" i="9"/>
  <c r="AA149" i="9"/>
  <c r="AJ149" i="9" s="1"/>
  <c r="X150" i="9"/>
  <c r="Y150" i="9"/>
  <c r="AA150" i="9"/>
  <c r="AJ150" i="9" s="1"/>
  <c r="X151" i="9"/>
  <c r="Y151" i="9"/>
  <c r="AA151" i="9"/>
  <c r="AJ151" i="9" s="1"/>
  <c r="X152" i="9"/>
  <c r="Y152" i="9"/>
  <c r="AA152" i="9"/>
  <c r="AJ152" i="9" s="1"/>
  <c r="X153" i="9"/>
  <c r="Y153" i="9"/>
  <c r="AA153" i="9"/>
  <c r="AJ153" i="9" s="1"/>
  <c r="X154" i="9"/>
  <c r="Y154" i="9"/>
  <c r="AA154" i="9"/>
  <c r="AJ154" i="9" s="1"/>
  <c r="X155" i="9"/>
  <c r="Y155" i="9"/>
  <c r="AA155" i="9"/>
  <c r="AJ155" i="9" s="1"/>
  <c r="X156" i="9"/>
  <c r="Y156" i="9"/>
  <c r="AA156" i="9"/>
  <c r="AJ156" i="9" s="1"/>
  <c r="X157" i="9"/>
  <c r="Y157" i="9"/>
  <c r="AA157" i="9"/>
  <c r="AJ157" i="9" s="1"/>
  <c r="X158" i="9"/>
  <c r="Y158" i="9"/>
  <c r="AA158" i="9"/>
  <c r="AJ158" i="9" s="1"/>
  <c r="X159" i="9"/>
  <c r="Y159" i="9"/>
  <c r="AA159" i="9"/>
  <c r="AJ159" i="9" s="1"/>
  <c r="Y191" i="9"/>
  <c r="AA191" i="9" s="1"/>
  <c r="AJ191" i="9" s="1"/>
  <c r="Y192" i="9"/>
  <c r="AA192" i="9" s="1"/>
  <c r="AJ192" i="9" s="1"/>
  <c r="Y193" i="9"/>
  <c r="AA193" i="9" s="1"/>
  <c r="AJ193" i="9" s="1"/>
  <c r="Y194" i="9"/>
  <c r="AA194" i="9" s="1"/>
  <c r="AJ194" i="9" s="1"/>
  <c r="Y195" i="9"/>
  <c r="AA195" i="9" s="1"/>
  <c r="AJ195" i="9" s="1"/>
  <c r="Y196" i="9"/>
  <c r="AA196" i="9" s="1"/>
  <c r="AJ196" i="9" s="1"/>
  <c r="Y197" i="9"/>
  <c r="AA197" i="9" s="1"/>
  <c r="AJ197" i="9" s="1"/>
  <c r="Y198" i="9"/>
  <c r="U208" i="9"/>
  <c r="V208" i="9"/>
  <c r="W208" i="9"/>
  <c r="T208" i="9"/>
  <c r="AA8" i="4"/>
  <c r="AA10" i="4"/>
  <c r="AA11" i="4"/>
  <c r="AA12" i="4"/>
  <c r="AJ12" i="4" s="1"/>
  <c r="AA13" i="4"/>
  <c r="AJ13" i="4" s="1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X8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T29" i="3"/>
  <c r="U29" i="3"/>
  <c r="V29" i="3"/>
  <c r="W29" i="3"/>
  <c r="X24" i="3"/>
  <c r="Y24" i="3"/>
  <c r="J24" i="3"/>
  <c r="AA24" i="3" s="1"/>
  <c r="Y206" i="9"/>
  <c r="AA206" i="9" s="1"/>
  <c r="AJ206" i="9" s="1"/>
  <c r="X206" i="9"/>
  <c r="F206" i="9"/>
  <c r="Y202" i="9"/>
  <c r="AA202" i="9" s="1"/>
  <c r="AJ202" i="9" s="1"/>
  <c r="X202" i="9"/>
  <c r="F202" i="9"/>
  <c r="Y201" i="9"/>
  <c r="AA201" i="9" s="1"/>
  <c r="AJ201" i="9" s="1"/>
  <c r="X201" i="9"/>
  <c r="F201" i="9"/>
  <c r="Y200" i="9"/>
  <c r="AA200" i="9" s="1"/>
  <c r="AJ200" i="9" s="1"/>
  <c r="X200" i="9"/>
  <c r="F200" i="9"/>
  <c r="Y199" i="9"/>
  <c r="AA199" i="9" s="1"/>
  <c r="AJ199" i="9" s="1"/>
  <c r="X199" i="9"/>
  <c r="F199" i="9"/>
  <c r="AA198" i="9"/>
  <c r="AJ198" i="9" s="1"/>
  <c r="X198" i="9"/>
  <c r="F198" i="9"/>
  <c r="Y190" i="9"/>
  <c r="AA190" i="9" s="1"/>
  <c r="AJ190" i="9" s="1"/>
  <c r="X190" i="9"/>
  <c r="F190" i="9"/>
  <c r="Y189" i="9"/>
  <c r="AA189" i="9" s="1"/>
  <c r="AJ189" i="9" s="1"/>
  <c r="X189" i="9"/>
  <c r="F189" i="9"/>
  <c r="Y187" i="9"/>
  <c r="AA187" i="9" s="1"/>
  <c r="AJ187" i="9" s="1"/>
  <c r="X187" i="9"/>
  <c r="F187" i="9"/>
  <c r="Y186" i="9"/>
  <c r="AA186" i="9" s="1"/>
  <c r="AJ186" i="9" s="1"/>
  <c r="X186" i="9"/>
  <c r="F186" i="9"/>
  <c r="Y185" i="9"/>
  <c r="AA185" i="9" s="1"/>
  <c r="AJ185" i="9" s="1"/>
  <c r="X185" i="9"/>
  <c r="F185" i="9"/>
  <c r="Y184" i="9"/>
  <c r="AA184" i="9" s="1"/>
  <c r="AJ184" i="9" s="1"/>
  <c r="X184" i="9"/>
  <c r="F184" i="9"/>
  <c r="Y183" i="9"/>
  <c r="AA183" i="9" s="1"/>
  <c r="AJ183" i="9" s="1"/>
  <c r="X183" i="9"/>
  <c r="F183" i="9"/>
  <c r="Y182" i="9"/>
  <c r="AA182" i="9" s="1"/>
  <c r="AJ182" i="9" s="1"/>
  <c r="X182" i="9"/>
  <c r="F182" i="9"/>
  <c r="Y181" i="9"/>
  <c r="AA181" i="9" s="1"/>
  <c r="AJ181" i="9" s="1"/>
  <c r="X181" i="9"/>
  <c r="F181" i="9"/>
  <c r="Y180" i="9"/>
  <c r="AA180" i="9" s="1"/>
  <c r="AJ180" i="9" s="1"/>
  <c r="X180" i="9"/>
  <c r="F180" i="9"/>
  <c r="Y179" i="9"/>
  <c r="AA179" i="9" s="1"/>
  <c r="AJ179" i="9" s="1"/>
  <c r="X179" i="9"/>
  <c r="F179" i="9"/>
  <c r="Y178" i="9"/>
  <c r="AA178" i="9" s="1"/>
  <c r="AJ178" i="9" s="1"/>
  <c r="X178" i="9"/>
  <c r="F178" i="9"/>
  <c r="Y177" i="9"/>
  <c r="AA177" i="9" s="1"/>
  <c r="AJ177" i="9" s="1"/>
  <c r="X177" i="9"/>
  <c r="F177" i="9"/>
  <c r="Y176" i="9"/>
  <c r="AA176" i="9" s="1"/>
  <c r="AJ176" i="9" s="1"/>
  <c r="X176" i="9"/>
  <c r="F176" i="9"/>
  <c r="Y175" i="9"/>
  <c r="AA175" i="9" s="1"/>
  <c r="AJ175" i="9" s="1"/>
  <c r="X175" i="9"/>
  <c r="F175" i="9"/>
  <c r="Y174" i="9"/>
  <c r="AA174" i="9" s="1"/>
  <c r="AJ174" i="9" s="1"/>
  <c r="X174" i="9"/>
  <c r="F174" i="9"/>
  <c r="Y173" i="9"/>
  <c r="AA173" i="9" s="1"/>
  <c r="AJ173" i="9" s="1"/>
  <c r="X173" i="9"/>
  <c r="F173" i="9"/>
  <c r="Y172" i="9"/>
  <c r="AA172" i="9" s="1"/>
  <c r="AJ172" i="9" s="1"/>
  <c r="X172" i="9"/>
  <c r="F172" i="9"/>
  <c r="Y171" i="9"/>
  <c r="AA171" i="9" s="1"/>
  <c r="AJ171" i="9" s="1"/>
  <c r="X171" i="9"/>
  <c r="F171" i="9"/>
  <c r="Y170" i="9"/>
  <c r="AA170" i="9" s="1"/>
  <c r="AJ170" i="9" s="1"/>
  <c r="X170" i="9"/>
  <c r="F170" i="9"/>
  <c r="Y169" i="9"/>
  <c r="AA169" i="9" s="1"/>
  <c r="AJ169" i="9" s="1"/>
  <c r="X169" i="9"/>
  <c r="F169" i="9"/>
  <c r="Y168" i="9"/>
  <c r="AA168" i="9" s="1"/>
  <c r="AJ168" i="9" s="1"/>
  <c r="X168" i="9"/>
  <c r="F168" i="9"/>
  <c r="Y167" i="9"/>
  <c r="AA167" i="9" s="1"/>
  <c r="AJ167" i="9" s="1"/>
  <c r="X167" i="9"/>
  <c r="F167" i="9"/>
  <c r="Y166" i="9"/>
  <c r="AA166" i="9" s="1"/>
  <c r="AJ166" i="9" s="1"/>
  <c r="X166" i="9"/>
  <c r="F166" i="9"/>
  <c r="Y165" i="9"/>
  <c r="AA165" i="9" s="1"/>
  <c r="AJ165" i="9" s="1"/>
  <c r="X165" i="9"/>
  <c r="F165" i="9"/>
  <c r="Y164" i="9"/>
  <c r="AA164" i="9" s="1"/>
  <c r="AJ164" i="9" s="1"/>
  <c r="X164" i="9"/>
  <c r="F164" i="9"/>
  <c r="F163" i="9"/>
  <c r="Y162" i="9"/>
  <c r="AA162" i="9" s="1"/>
  <c r="AJ162" i="9" s="1"/>
  <c r="X162" i="9"/>
  <c r="F162" i="9"/>
  <c r="Y161" i="9"/>
  <c r="AA161" i="9" s="1"/>
  <c r="AJ161" i="9" s="1"/>
  <c r="X161" i="9"/>
  <c r="F161" i="9"/>
  <c r="Y160" i="9"/>
  <c r="AA160" i="9" s="1"/>
  <c r="AJ160" i="9" s="1"/>
  <c r="X160" i="9"/>
  <c r="F160" i="9"/>
  <c r="Y8" i="9"/>
  <c r="X8" i="9"/>
  <c r="F8" i="9"/>
  <c r="Y44" i="8"/>
  <c r="AA44" i="8" s="1"/>
  <c r="X44" i="8"/>
  <c r="F44" i="8"/>
  <c r="Y43" i="8"/>
  <c r="AA43" i="8" s="1"/>
  <c r="X43" i="8"/>
  <c r="F43" i="8"/>
  <c r="Y42" i="8"/>
  <c r="AA42" i="8" s="1"/>
  <c r="X42" i="8"/>
  <c r="F42" i="8"/>
  <c r="Y41" i="8"/>
  <c r="AA41" i="8" s="1"/>
  <c r="X41" i="8"/>
  <c r="F41" i="8"/>
  <c r="Y40" i="8"/>
  <c r="AA40" i="8" s="1"/>
  <c r="X40" i="8"/>
  <c r="F40" i="8"/>
  <c r="Y39" i="8"/>
  <c r="AA39" i="8" s="1"/>
  <c r="X39" i="8"/>
  <c r="F39" i="8"/>
  <c r="Y38" i="8"/>
  <c r="AA38" i="8" s="1"/>
  <c r="X38" i="8"/>
  <c r="F38" i="8"/>
  <c r="Y37" i="8"/>
  <c r="AA37" i="8" s="1"/>
  <c r="X37" i="8"/>
  <c r="F37" i="8"/>
  <c r="Y36" i="8"/>
  <c r="AA36" i="8" s="1"/>
  <c r="X36" i="8"/>
  <c r="F36" i="8"/>
  <c r="Y35" i="8"/>
  <c r="AA35" i="8" s="1"/>
  <c r="X35" i="8"/>
  <c r="F35" i="8"/>
  <c r="Y34" i="8"/>
  <c r="AA34" i="8" s="1"/>
  <c r="X34" i="8"/>
  <c r="F34" i="8"/>
  <c r="Y33" i="8"/>
  <c r="AA33" i="8" s="1"/>
  <c r="X33" i="8"/>
  <c r="F33" i="8"/>
  <c r="Y32" i="8"/>
  <c r="AA32" i="8" s="1"/>
  <c r="X32" i="8"/>
  <c r="F32" i="8"/>
  <c r="Y31" i="8"/>
  <c r="AA31" i="8" s="1"/>
  <c r="X31" i="8"/>
  <c r="F31" i="8"/>
  <c r="Y30" i="8"/>
  <c r="AA30" i="8" s="1"/>
  <c r="X30" i="8"/>
  <c r="F30" i="8"/>
  <c r="Y29" i="8"/>
  <c r="AA29" i="8" s="1"/>
  <c r="X29" i="8"/>
  <c r="F29" i="8"/>
  <c r="Y28" i="8"/>
  <c r="AA28" i="8" s="1"/>
  <c r="X28" i="8"/>
  <c r="F28" i="8"/>
  <c r="Y27" i="8"/>
  <c r="AA27" i="8" s="1"/>
  <c r="X27" i="8"/>
  <c r="F27" i="8"/>
  <c r="Y26" i="8"/>
  <c r="AA26" i="8" s="1"/>
  <c r="X26" i="8"/>
  <c r="F26" i="8"/>
  <c r="Y25" i="8"/>
  <c r="AA25" i="8" s="1"/>
  <c r="X25" i="8"/>
  <c r="F25" i="8"/>
  <c r="Y24" i="8"/>
  <c r="AA24" i="8" s="1"/>
  <c r="X24" i="8"/>
  <c r="F24" i="8"/>
  <c r="Y23" i="8"/>
  <c r="AA23" i="8" s="1"/>
  <c r="X23" i="8"/>
  <c r="F23" i="8"/>
  <c r="Y22" i="8"/>
  <c r="AA22" i="8" s="1"/>
  <c r="X22" i="8"/>
  <c r="F22" i="8"/>
  <c r="Y21" i="8"/>
  <c r="AA21" i="8" s="1"/>
  <c r="X21" i="8"/>
  <c r="F21" i="8"/>
  <c r="Y20" i="8"/>
  <c r="AA20" i="8" s="1"/>
  <c r="X20" i="8"/>
  <c r="F20" i="8"/>
  <c r="Y19" i="8"/>
  <c r="AA19" i="8" s="1"/>
  <c r="X19" i="8"/>
  <c r="F19" i="8"/>
  <c r="Y18" i="8"/>
  <c r="AA18" i="8" s="1"/>
  <c r="X18" i="8"/>
  <c r="F18" i="8"/>
  <c r="Y17" i="8"/>
  <c r="AA17" i="8" s="1"/>
  <c r="X17" i="8"/>
  <c r="F17" i="8"/>
  <c r="Y16" i="8"/>
  <c r="AA16" i="8" s="1"/>
  <c r="X16" i="8"/>
  <c r="F16" i="8"/>
  <c r="Y15" i="8"/>
  <c r="AA15" i="8" s="1"/>
  <c r="X15" i="8"/>
  <c r="F15" i="8"/>
  <c r="Y14" i="8"/>
  <c r="AA14" i="8" s="1"/>
  <c r="X14" i="8"/>
  <c r="F14" i="8"/>
  <c r="Y13" i="8"/>
  <c r="AA13" i="8" s="1"/>
  <c r="X13" i="8"/>
  <c r="F13" i="8"/>
  <c r="Y12" i="8"/>
  <c r="AA12" i="8" s="1"/>
  <c r="X12" i="8"/>
  <c r="F12" i="8"/>
  <c r="Y11" i="8"/>
  <c r="AA11" i="8" s="1"/>
  <c r="X11" i="8"/>
  <c r="F11" i="8"/>
  <c r="W46" i="8"/>
  <c r="V46" i="8"/>
  <c r="U46" i="8"/>
  <c r="F10" i="8"/>
  <c r="Y9" i="8"/>
  <c r="AA9" i="8" s="1"/>
  <c r="X9" i="8"/>
  <c r="F9" i="8"/>
  <c r="Y8" i="8"/>
  <c r="X8" i="8"/>
  <c r="F8" i="8"/>
  <c r="Y44" i="7"/>
  <c r="AA44" i="7" s="1"/>
  <c r="X44" i="7"/>
  <c r="F44" i="7"/>
  <c r="Y43" i="7"/>
  <c r="AA43" i="7" s="1"/>
  <c r="X43" i="7"/>
  <c r="F43" i="7"/>
  <c r="Y42" i="7"/>
  <c r="AA42" i="7" s="1"/>
  <c r="X42" i="7"/>
  <c r="F42" i="7"/>
  <c r="Y41" i="7"/>
  <c r="AA41" i="7" s="1"/>
  <c r="X41" i="7"/>
  <c r="F41" i="7"/>
  <c r="Y40" i="7"/>
  <c r="AA40" i="7" s="1"/>
  <c r="X40" i="7"/>
  <c r="F40" i="7"/>
  <c r="Y39" i="7"/>
  <c r="AA39" i="7" s="1"/>
  <c r="X39" i="7"/>
  <c r="F39" i="7"/>
  <c r="Y38" i="7"/>
  <c r="AA38" i="7" s="1"/>
  <c r="X38" i="7"/>
  <c r="F38" i="7"/>
  <c r="Y37" i="7"/>
  <c r="AA37" i="7" s="1"/>
  <c r="X37" i="7"/>
  <c r="F37" i="7"/>
  <c r="Y36" i="7"/>
  <c r="AA36" i="7" s="1"/>
  <c r="X36" i="7"/>
  <c r="F36" i="7"/>
  <c r="Y35" i="7"/>
  <c r="AA35" i="7" s="1"/>
  <c r="X35" i="7"/>
  <c r="F35" i="7"/>
  <c r="Y34" i="7"/>
  <c r="AA34" i="7" s="1"/>
  <c r="X34" i="7"/>
  <c r="F34" i="7"/>
  <c r="Y33" i="7"/>
  <c r="AA33" i="7" s="1"/>
  <c r="X33" i="7"/>
  <c r="F33" i="7"/>
  <c r="Y32" i="7"/>
  <c r="AA32" i="7" s="1"/>
  <c r="X32" i="7"/>
  <c r="F32" i="7"/>
  <c r="Y31" i="7"/>
  <c r="AA31" i="7" s="1"/>
  <c r="X31" i="7"/>
  <c r="F31" i="7"/>
  <c r="Y30" i="7"/>
  <c r="AA30" i="7" s="1"/>
  <c r="X30" i="7"/>
  <c r="F30" i="7"/>
  <c r="Y29" i="7"/>
  <c r="AA29" i="7" s="1"/>
  <c r="X29" i="7"/>
  <c r="F29" i="7"/>
  <c r="Y28" i="7"/>
  <c r="AA28" i="7" s="1"/>
  <c r="X28" i="7"/>
  <c r="F28" i="7"/>
  <c r="Y27" i="7"/>
  <c r="AA27" i="7" s="1"/>
  <c r="X27" i="7"/>
  <c r="F27" i="7"/>
  <c r="Y26" i="7"/>
  <c r="AA26" i="7" s="1"/>
  <c r="X26" i="7"/>
  <c r="F26" i="7"/>
  <c r="Y25" i="7"/>
  <c r="AA25" i="7" s="1"/>
  <c r="X25" i="7"/>
  <c r="F25" i="7"/>
  <c r="Y24" i="7"/>
  <c r="AA24" i="7" s="1"/>
  <c r="X24" i="7"/>
  <c r="F24" i="7"/>
  <c r="Y23" i="7"/>
  <c r="AA23" i="7" s="1"/>
  <c r="X23" i="7"/>
  <c r="F23" i="7"/>
  <c r="Y22" i="7"/>
  <c r="AA22" i="7" s="1"/>
  <c r="X22" i="7"/>
  <c r="F22" i="7"/>
  <c r="Y21" i="7"/>
  <c r="AA21" i="7" s="1"/>
  <c r="X21" i="7"/>
  <c r="F21" i="7"/>
  <c r="Y20" i="7"/>
  <c r="AA20" i="7" s="1"/>
  <c r="X20" i="7"/>
  <c r="F20" i="7"/>
  <c r="Y19" i="7"/>
  <c r="AA19" i="7" s="1"/>
  <c r="X19" i="7"/>
  <c r="F19" i="7"/>
  <c r="Y18" i="7"/>
  <c r="AA18" i="7" s="1"/>
  <c r="X18" i="7"/>
  <c r="F18" i="7"/>
  <c r="Y17" i="7"/>
  <c r="AA17" i="7" s="1"/>
  <c r="X17" i="7"/>
  <c r="F17" i="7"/>
  <c r="Y16" i="7"/>
  <c r="AA16" i="7" s="1"/>
  <c r="X16" i="7"/>
  <c r="F16" i="7"/>
  <c r="Y15" i="7"/>
  <c r="AA15" i="7" s="1"/>
  <c r="X15" i="7"/>
  <c r="F15" i="7"/>
  <c r="Y14" i="7"/>
  <c r="AA14" i="7" s="1"/>
  <c r="X14" i="7"/>
  <c r="F14" i="7"/>
  <c r="Y13" i="7"/>
  <c r="AA13" i="7" s="1"/>
  <c r="X13" i="7"/>
  <c r="F13" i="7"/>
  <c r="Y12" i="7"/>
  <c r="AA12" i="7" s="1"/>
  <c r="X12" i="7"/>
  <c r="F12" i="7"/>
  <c r="Y11" i="7"/>
  <c r="AA11" i="7" s="1"/>
  <c r="X11" i="7"/>
  <c r="F11" i="7"/>
  <c r="W46" i="7"/>
  <c r="V46" i="7"/>
  <c r="U46" i="7"/>
  <c r="F10" i="7"/>
  <c r="Y9" i="7"/>
  <c r="AA9" i="7" s="1"/>
  <c r="AJ9" i="7" s="1"/>
  <c r="AK7" i="7" s="1"/>
  <c r="X9" i="7"/>
  <c r="F9" i="7"/>
  <c r="Y8" i="7"/>
  <c r="X8" i="7"/>
  <c r="F8" i="7"/>
  <c r="Y42" i="6"/>
  <c r="AA42" i="6" s="1"/>
  <c r="X42" i="6"/>
  <c r="F42" i="6"/>
  <c r="Y41" i="6"/>
  <c r="AA41" i="6" s="1"/>
  <c r="X41" i="6"/>
  <c r="F41" i="6"/>
  <c r="Y40" i="6"/>
  <c r="AA40" i="6" s="1"/>
  <c r="X40" i="6"/>
  <c r="F40" i="6"/>
  <c r="Y39" i="6"/>
  <c r="AA39" i="6" s="1"/>
  <c r="X39" i="6"/>
  <c r="F39" i="6"/>
  <c r="Y38" i="6"/>
  <c r="AA38" i="6" s="1"/>
  <c r="X38" i="6"/>
  <c r="F38" i="6"/>
  <c r="Y37" i="6"/>
  <c r="AA37" i="6" s="1"/>
  <c r="X37" i="6"/>
  <c r="F37" i="6"/>
  <c r="Y36" i="6"/>
  <c r="AA36" i="6" s="1"/>
  <c r="X36" i="6"/>
  <c r="F36" i="6"/>
  <c r="Y35" i="6"/>
  <c r="AA35" i="6" s="1"/>
  <c r="X35" i="6"/>
  <c r="F35" i="6"/>
  <c r="Y34" i="6"/>
  <c r="AA34" i="6" s="1"/>
  <c r="X34" i="6"/>
  <c r="F34" i="6"/>
  <c r="Y33" i="6"/>
  <c r="AA33" i="6" s="1"/>
  <c r="X33" i="6"/>
  <c r="F33" i="6"/>
  <c r="Y32" i="6"/>
  <c r="AA32" i="6" s="1"/>
  <c r="X32" i="6"/>
  <c r="F32" i="6"/>
  <c r="Y31" i="6"/>
  <c r="AA31" i="6" s="1"/>
  <c r="X31" i="6"/>
  <c r="F31" i="6"/>
  <c r="Y30" i="6"/>
  <c r="AA30" i="6" s="1"/>
  <c r="X30" i="6"/>
  <c r="F30" i="6"/>
  <c r="Y29" i="6"/>
  <c r="AA29" i="6" s="1"/>
  <c r="X29" i="6"/>
  <c r="F29" i="6"/>
  <c r="Y28" i="6"/>
  <c r="AA28" i="6" s="1"/>
  <c r="X28" i="6"/>
  <c r="F28" i="6"/>
  <c r="Y27" i="6"/>
  <c r="AA27" i="6" s="1"/>
  <c r="X27" i="6"/>
  <c r="F27" i="6"/>
  <c r="Y26" i="6"/>
  <c r="AA26" i="6" s="1"/>
  <c r="X26" i="6"/>
  <c r="F26" i="6"/>
  <c r="Y25" i="6"/>
  <c r="AA25" i="6" s="1"/>
  <c r="X25" i="6"/>
  <c r="F25" i="6"/>
  <c r="Y24" i="6"/>
  <c r="AA24" i="6" s="1"/>
  <c r="X24" i="6"/>
  <c r="F24" i="6"/>
  <c r="Y23" i="6"/>
  <c r="AA23" i="6" s="1"/>
  <c r="X23" i="6"/>
  <c r="F23" i="6"/>
  <c r="Y22" i="6"/>
  <c r="AA22" i="6" s="1"/>
  <c r="X22" i="6"/>
  <c r="F22" i="6"/>
  <c r="Y21" i="6"/>
  <c r="AA21" i="6" s="1"/>
  <c r="X21" i="6"/>
  <c r="F21" i="6"/>
  <c r="Y20" i="6"/>
  <c r="AA20" i="6" s="1"/>
  <c r="X20" i="6"/>
  <c r="F20" i="6"/>
  <c r="Y19" i="6"/>
  <c r="AA19" i="6" s="1"/>
  <c r="X19" i="6"/>
  <c r="F19" i="6"/>
  <c r="Y18" i="6"/>
  <c r="AA18" i="6" s="1"/>
  <c r="X18" i="6"/>
  <c r="F18" i="6"/>
  <c r="Y17" i="6"/>
  <c r="AA17" i="6" s="1"/>
  <c r="X17" i="6"/>
  <c r="F17" i="6"/>
  <c r="Y16" i="6"/>
  <c r="AA16" i="6" s="1"/>
  <c r="X16" i="6"/>
  <c r="F16" i="6"/>
  <c r="Y15" i="6"/>
  <c r="AA15" i="6" s="1"/>
  <c r="X15" i="6"/>
  <c r="F15" i="6"/>
  <c r="Y14" i="6"/>
  <c r="AA14" i="6" s="1"/>
  <c r="X14" i="6"/>
  <c r="F14" i="6"/>
  <c r="Y13" i="6"/>
  <c r="AA13" i="6" s="1"/>
  <c r="X13" i="6"/>
  <c r="F13" i="6"/>
  <c r="Y12" i="6"/>
  <c r="AA12" i="6" s="1"/>
  <c r="X12" i="6"/>
  <c r="F12" i="6"/>
  <c r="Y11" i="6"/>
  <c r="AA11" i="6" s="1"/>
  <c r="X11" i="6"/>
  <c r="F11" i="6"/>
  <c r="Y10" i="6"/>
  <c r="AA10" i="6" s="1"/>
  <c r="X10" i="6"/>
  <c r="F10" i="6"/>
  <c r="Y9" i="6"/>
  <c r="AA9" i="6" s="1"/>
  <c r="X9" i="6"/>
  <c r="F9" i="6"/>
  <c r="W44" i="6"/>
  <c r="V44" i="6"/>
  <c r="U44" i="6"/>
  <c r="Y8" i="6"/>
  <c r="X8" i="6"/>
  <c r="F8" i="6"/>
  <c r="Y42" i="5"/>
  <c r="AA42" i="5" s="1"/>
  <c r="X42" i="5"/>
  <c r="F42" i="5"/>
  <c r="Y41" i="5"/>
  <c r="AA41" i="5" s="1"/>
  <c r="X41" i="5"/>
  <c r="F41" i="5"/>
  <c r="Y40" i="5"/>
  <c r="AA40" i="5" s="1"/>
  <c r="X40" i="5"/>
  <c r="F40" i="5"/>
  <c r="Y39" i="5"/>
  <c r="AA39" i="5" s="1"/>
  <c r="X39" i="5"/>
  <c r="F39" i="5"/>
  <c r="Y38" i="5"/>
  <c r="AA38" i="5" s="1"/>
  <c r="X38" i="5"/>
  <c r="F38" i="5"/>
  <c r="Y37" i="5"/>
  <c r="AA37" i="5" s="1"/>
  <c r="X37" i="5"/>
  <c r="F37" i="5"/>
  <c r="Y36" i="5"/>
  <c r="AA36" i="5" s="1"/>
  <c r="X36" i="5"/>
  <c r="F36" i="5"/>
  <c r="Y35" i="5"/>
  <c r="AA35" i="5" s="1"/>
  <c r="X35" i="5"/>
  <c r="F35" i="5"/>
  <c r="Y34" i="5"/>
  <c r="AA34" i="5" s="1"/>
  <c r="X34" i="5"/>
  <c r="F34" i="5"/>
  <c r="Y33" i="5"/>
  <c r="AA33" i="5" s="1"/>
  <c r="X33" i="5"/>
  <c r="F33" i="5"/>
  <c r="Y32" i="5"/>
  <c r="AA32" i="5" s="1"/>
  <c r="X32" i="5"/>
  <c r="F32" i="5"/>
  <c r="Y31" i="5"/>
  <c r="AA31" i="5" s="1"/>
  <c r="X31" i="5"/>
  <c r="F31" i="5"/>
  <c r="Y30" i="5"/>
  <c r="AA30" i="5" s="1"/>
  <c r="X30" i="5"/>
  <c r="F30" i="5"/>
  <c r="Y29" i="5"/>
  <c r="AA29" i="5" s="1"/>
  <c r="X29" i="5"/>
  <c r="F29" i="5"/>
  <c r="Y28" i="5"/>
  <c r="AA28" i="5" s="1"/>
  <c r="X28" i="5"/>
  <c r="F28" i="5"/>
  <c r="Y27" i="5"/>
  <c r="AA27" i="5" s="1"/>
  <c r="X27" i="5"/>
  <c r="F27" i="5"/>
  <c r="Y26" i="5"/>
  <c r="AA26" i="5" s="1"/>
  <c r="X26" i="5"/>
  <c r="F26" i="5"/>
  <c r="Y25" i="5"/>
  <c r="AA25" i="5" s="1"/>
  <c r="X25" i="5"/>
  <c r="F25" i="5"/>
  <c r="Y24" i="5"/>
  <c r="AA24" i="5" s="1"/>
  <c r="X24" i="5"/>
  <c r="F24" i="5"/>
  <c r="Y23" i="5"/>
  <c r="AA23" i="5" s="1"/>
  <c r="X23" i="5"/>
  <c r="F23" i="5"/>
  <c r="Y22" i="5"/>
  <c r="AA22" i="5" s="1"/>
  <c r="X22" i="5"/>
  <c r="F22" i="5"/>
  <c r="Y21" i="5"/>
  <c r="AA21" i="5" s="1"/>
  <c r="X21" i="5"/>
  <c r="F21" i="5"/>
  <c r="Y20" i="5"/>
  <c r="AA20" i="5" s="1"/>
  <c r="X20" i="5"/>
  <c r="F20" i="5"/>
  <c r="Y19" i="5"/>
  <c r="AA19" i="5" s="1"/>
  <c r="X19" i="5"/>
  <c r="F19" i="5"/>
  <c r="Y18" i="5"/>
  <c r="AA18" i="5" s="1"/>
  <c r="X18" i="5"/>
  <c r="F18" i="5"/>
  <c r="Y17" i="5"/>
  <c r="AA17" i="5" s="1"/>
  <c r="X17" i="5"/>
  <c r="F17" i="5"/>
  <c r="Y16" i="5"/>
  <c r="AA16" i="5" s="1"/>
  <c r="X16" i="5"/>
  <c r="F16" i="5"/>
  <c r="Y15" i="5"/>
  <c r="AA15" i="5" s="1"/>
  <c r="X15" i="5"/>
  <c r="F15" i="5"/>
  <c r="Y14" i="5"/>
  <c r="AA14" i="5" s="1"/>
  <c r="X14" i="5"/>
  <c r="F14" i="5"/>
  <c r="Y13" i="5"/>
  <c r="AA13" i="5" s="1"/>
  <c r="X13" i="5"/>
  <c r="F13" i="5"/>
  <c r="Y12" i="5"/>
  <c r="AA12" i="5" s="1"/>
  <c r="X12" i="5"/>
  <c r="F12" i="5"/>
  <c r="Y11" i="5"/>
  <c r="AA11" i="5" s="1"/>
  <c r="X11" i="5"/>
  <c r="F11" i="5"/>
  <c r="Y10" i="5"/>
  <c r="AA10" i="5" s="1"/>
  <c r="X10" i="5"/>
  <c r="F10" i="5"/>
  <c r="W44" i="5"/>
  <c r="V44" i="5"/>
  <c r="U44" i="5"/>
  <c r="F9" i="5"/>
  <c r="Y8" i="5"/>
  <c r="X8" i="5"/>
  <c r="F8" i="5"/>
  <c r="Y74" i="4"/>
  <c r="AA74" i="4" s="1"/>
  <c r="X74" i="4"/>
  <c r="F74" i="4"/>
  <c r="Y73" i="4"/>
  <c r="AA73" i="4" s="1"/>
  <c r="AJ73" i="4" s="1"/>
  <c r="X73" i="4"/>
  <c r="F73" i="4"/>
  <c r="Y72" i="4"/>
  <c r="AA72" i="4" s="1"/>
  <c r="AJ72" i="4" s="1"/>
  <c r="X72" i="4"/>
  <c r="F72" i="4"/>
  <c r="Y71" i="4"/>
  <c r="AA71" i="4" s="1"/>
  <c r="AJ71" i="4" s="1"/>
  <c r="X71" i="4"/>
  <c r="F71" i="4"/>
  <c r="Y70" i="4"/>
  <c r="AA70" i="4" s="1"/>
  <c r="AJ70" i="4" s="1"/>
  <c r="X70" i="4"/>
  <c r="F70" i="4"/>
  <c r="Y69" i="4"/>
  <c r="AA69" i="4" s="1"/>
  <c r="X69" i="4"/>
  <c r="F69" i="4"/>
  <c r="Y67" i="4"/>
  <c r="AA67" i="4" s="1"/>
  <c r="AJ67" i="4" s="1"/>
  <c r="X67" i="4"/>
  <c r="F67" i="4"/>
  <c r="Y66" i="4"/>
  <c r="AA66" i="4" s="1"/>
  <c r="AJ66" i="4" s="1"/>
  <c r="X66" i="4"/>
  <c r="F66" i="4"/>
  <c r="Y65" i="4"/>
  <c r="AA65" i="4" s="1"/>
  <c r="AJ65" i="4" s="1"/>
  <c r="X65" i="4"/>
  <c r="F65" i="4"/>
  <c r="Y64" i="4"/>
  <c r="AA64" i="4" s="1"/>
  <c r="AJ64" i="4" s="1"/>
  <c r="X64" i="4"/>
  <c r="F64" i="4"/>
  <c r="Y63" i="4"/>
  <c r="AA63" i="4" s="1"/>
  <c r="AJ63" i="4" s="1"/>
  <c r="X63" i="4"/>
  <c r="F63" i="4"/>
  <c r="Y62" i="4"/>
  <c r="AA62" i="4" s="1"/>
  <c r="AJ62" i="4" s="1"/>
  <c r="X62" i="4"/>
  <c r="F62" i="4"/>
  <c r="Y61" i="4"/>
  <c r="AA61" i="4" s="1"/>
  <c r="AJ61" i="4" s="1"/>
  <c r="X61" i="4"/>
  <c r="F61" i="4"/>
  <c r="Y59" i="4"/>
  <c r="AA59" i="4" s="1"/>
  <c r="AJ59" i="4" s="1"/>
  <c r="X59" i="4"/>
  <c r="F59" i="4"/>
  <c r="Y58" i="4"/>
  <c r="AA58" i="4" s="1"/>
  <c r="AJ58" i="4" s="1"/>
  <c r="X58" i="4"/>
  <c r="F58" i="4"/>
  <c r="Y57" i="4"/>
  <c r="AA57" i="4" s="1"/>
  <c r="AJ57" i="4" s="1"/>
  <c r="X57" i="4"/>
  <c r="F57" i="4"/>
  <c r="Y56" i="4"/>
  <c r="AA56" i="4" s="1"/>
  <c r="AJ56" i="4" s="1"/>
  <c r="X56" i="4"/>
  <c r="F56" i="4"/>
  <c r="Y55" i="4"/>
  <c r="AA55" i="4" s="1"/>
  <c r="AJ55" i="4" s="1"/>
  <c r="X55" i="4"/>
  <c r="F55" i="4"/>
  <c r="Y54" i="4"/>
  <c r="AA54" i="4" s="1"/>
  <c r="AJ54" i="4" s="1"/>
  <c r="X54" i="4"/>
  <c r="F54" i="4"/>
  <c r="Y53" i="4"/>
  <c r="AA53" i="4" s="1"/>
  <c r="AJ53" i="4" s="1"/>
  <c r="X53" i="4"/>
  <c r="F53" i="4"/>
  <c r="Y52" i="4"/>
  <c r="AA52" i="4" s="1"/>
  <c r="AJ52" i="4" s="1"/>
  <c r="X52" i="4"/>
  <c r="F52" i="4"/>
  <c r="Y51" i="4"/>
  <c r="AA51" i="4" s="1"/>
  <c r="AJ51" i="4" s="1"/>
  <c r="X51" i="4"/>
  <c r="F51" i="4"/>
  <c r="Y50" i="4"/>
  <c r="AA50" i="4" s="1"/>
  <c r="AJ50" i="4" s="1"/>
  <c r="X50" i="4"/>
  <c r="F50" i="4"/>
  <c r="Y49" i="4"/>
  <c r="AA49" i="4" s="1"/>
  <c r="AJ49" i="4" s="1"/>
  <c r="X49" i="4"/>
  <c r="F49" i="4"/>
  <c r="Y48" i="4"/>
  <c r="AA48" i="4" s="1"/>
  <c r="AJ48" i="4" s="1"/>
  <c r="X48" i="4"/>
  <c r="F48" i="4"/>
  <c r="Y47" i="4"/>
  <c r="AA47" i="4" s="1"/>
  <c r="AJ47" i="4" s="1"/>
  <c r="X47" i="4"/>
  <c r="F47" i="4"/>
  <c r="Y46" i="4"/>
  <c r="AA46" i="4" s="1"/>
  <c r="AJ46" i="4" s="1"/>
  <c r="X46" i="4"/>
  <c r="F46" i="4"/>
  <c r="Y45" i="4"/>
  <c r="AA45" i="4" s="1"/>
  <c r="AJ45" i="4" s="1"/>
  <c r="X45" i="4"/>
  <c r="F45" i="4"/>
  <c r="Y44" i="4"/>
  <c r="AA44" i="4" s="1"/>
  <c r="AJ44" i="4" s="1"/>
  <c r="X44" i="4"/>
  <c r="F44" i="4"/>
  <c r="Y43" i="4"/>
  <c r="AA43" i="4" s="1"/>
  <c r="AJ43" i="4" s="1"/>
  <c r="X43" i="4"/>
  <c r="F43" i="4"/>
  <c r="Y41" i="4"/>
  <c r="AA41" i="4" s="1"/>
  <c r="AJ41" i="4" s="1"/>
  <c r="X41" i="4"/>
  <c r="F41" i="4"/>
  <c r="Y40" i="4"/>
  <c r="AA40" i="4" s="1"/>
  <c r="AJ40" i="4" s="1"/>
  <c r="X40" i="4"/>
  <c r="F40" i="4"/>
  <c r="Y39" i="4"/>
  <c r="AA39" i="4" s="1"/>
  <c r="AJ39" i="4" s="1"/>
  <c r="X39" i="4"/>
  <c r="F39" i="4"/>
  <c r="Y38" i="4"/>
  <c r="AA38" i="4" s="1"/>
  <c r="AJ38" i="4" s="1"/>
  <c r="X38" i="4"/>
  <c r="F38" i="4"/>
  <c r="F37" i="4"/>
  <c r="Y36" i="4"/>
  <c r="AA36" i="4" s="1"/>
  <c r="AJ36" i="4" s="1"/>
  <c r="X36" i="4"/>
  <c r="F36" i="4"/>
  <c r="Y35" i="4"/>
  <c r="AA35" i="4" s="1"/>
  <c r="AJ35" i="4" s="1"/>
  <c r="X35" i="4"/>
  <c r="F35" i="4"/>
  <c r="Y34" i="4"/>
  <c r="AA34" i="4" s="1"/>
  <c r="AJ34" i="4" s="1"/>
  <c r="X34" i="4"/>
  <c r="F34" i="4"/>
  <c r="Y27" i="3"/>
  <c r="X27" i="3"/>
  <c r="F27" i="3"/>
  <c r="J27" i="3" s="1"/>
  <c r="Y26" i="3"/>
  <c r="X26" i="3"/>
  <c r="Y25" i="3"/>
  <c r="X25" i="3"/>
  <c r="Y23" i="3"/>
  <c r="X23" i="3"/>
  <c r="F23" i="3"/>
  <c r="Y22" i="3"/>
  <c r="X22" i="3"/>
  <c r="F22" i="3"/>
  <c r="Y21" i="3"/>
  <c r="AA21" i="3" s="1"/>
  <c r="AJ21" i="3" s="1"/>
  <c r="X21" i="3"/>
  <c r="F21" i="3"/>
  <c r="Y20" i="3"/>
  <c r="X20" i="3"/>
  <c r="F20" i="3"/>
  <c r="Y19" i="3"/>
  <c r="X19" i="3"/>
  <c r="F19" i="3"/>
  <c r="Y18" i="3"/>
  <c r="X18" i="3"/>
  <c r="F18" i="3"/>
  <c r="J18" i="3" s="1"/>
  <c r="Y17" i="3"/>
  <c r="X17" i="3"/>
  <c r="F17" i="3"/>
  <c r="J17" i="3" s="1"/>
  <c r="Y16" i="3"/>
  <c r="X16" i="3"/>
  <c r="F16" i="3"/>
  <c r="J16" i="3" s="1"/>
  <c r="Y15" i="3"/>
  <c r="X15" i="3"/>
  <c r="F15" i="3"/>
  <c r="J15" i="3" s="1"/>
  <c r="Y14" i="3"/>
  <c r="X14" i="3"/>
  <c r="F14" i="3"/>
  <c r="Y13" i="3"/>
  <c r="X13" i="3"/>
  <c r="F13" i="3"/>
  <c r="J13" i="3" s="1"/>
  <c r="Y12" i="3"/>
  <c r="X12" i="3"/>
  <c r="F12" i="3"/>
  <c r="J12" i="3" s="1"/>
  <c r="F11" i="3"/>
  <c r="J11" i="3" s="1"/>
  <c r="Y10" i="3"/>
  <c r="X10" i="3"/>
  <c r="F10" i="3"/>
  <c r="J10" i="3" s="1"/>
  <c r="Y9" i="3"/>
  <c r="X9" i="3"/>
  <c r="F9" i="3"/>
  <c r="J9" i="3" s="1"/>
  <c r="Y8" i="3"/>
  <c r="X8" i="3"/>
  <c r="F8" i="3"/>
  <c r="Y43" i="2"/>
  <c r="AA43" i="2" s="1"/>
  <c r="X43" i="2"/>
  <c r="F43" i="2"/>
  <c r="Y42" i="2"/>
  <c r="AA42" i="2" s="1"/>
  <c r="X42" i="2"/>
  <c r="F42" i="2"/>
  <c r="Y41" i="2"/>
  <c r="AA41" i="2" s="1"/>
  <c r="X41" i="2"/>
  <c r="F41" i="2"/>
  <c r="Y40" i="2"/>
  <c r="AA40" i="2" s="1"/>
  <c r="X40" i="2"/>
  <c r="F40" i="2"/>
  <c r="Y39" i="2"/>
  <c r="AA39" i="2" s="1"/>
  <c r="X39" i="2"/>
  <c r="F39" i="2"/>
  <c r="Y38" i="2"/>
  <c r="AA38" i="2" s="1"/>
  <c r="X38" i="2"/>
  <c r="F38" i="2"/>
  <c r="Y37" i="2"/>
  <c r="AA37" i="2" s="1"/>
  <c r="X37" i="2"/>
  <c r="F37" i="2"/>
  <c r="Y36" i="2"/>
  <c r="AA36" i="2" s="1"/>
  <c r="X36" i="2"/>
  <c r="F36" i="2"/>
  <c r="Y35" i="2"/>
  <c r="AA35" i="2" s="1"/>
  <c r="X35" i="2"/>
  <c r="F35" i="2"/>
  <c r="Y34" i="2"/>
  <c r="AA34" i="2" s="1"/>
  <c r="X34" i="2"/>
  <c r="F34" i="2"/>
  <c r="Y33" i="2"/>
  <c r="AA33" i="2" s="1"/>
  <c r="X33" i="2"/>
  <c r="F33" i="2"/>
  <c r="Y32" i="2"/>
  <c r="AA32" i="2" s="1"/>
  <c r="X32" i="2"/>
  <c r="F32" i="2"/>
  <c r="Y31" i="2"/>
  <c r="AA31" i="2" s="1"/>
  <c r="X31" i="2"/>
  <c r="F31" i="2"/>
  <c r="Y30" i="2"/>
  <c r="AA30" i="2" s="1"/>
  <c r="X30" i="2"/>
  <c r="F30" i="2"/>
  <c r="Y29" i="2"/>
  <c r="AA29" i="2" s="1"/>
  <c r="X29" i="2"/>
  <c r="F29" i="2"/>
  <c r="Y28" i="2"/>
  <c r="AA28" i="2" s="1"/>
  <c r="X28" i="2"/>
  <c r="F28" i="2"/>
  <c r="Y27" i="2"/>
  <c r="AA27" i="2" s="1"/>
  <c r="X27" i="2"/>
  <c r="F27" i="2"/>
  <c r="Y26" i="2"/>
  <c r="AA26" i="2" s="1"/>
  <c r="X26" i="2"/>
  <c r="F26" i="2"/>
  <c r="Y25" i="2"/>
  <c r="AA25" i="2" s="1"/>
  <c r="X25" i="2"/>
  <c r="F25" i="2"/>
  <c r="Y24" i="2"/>
  <c r="AA24" i="2" s="1"/>
  <c r="X24" i="2"/>
  <c r="F24" i="2"/>
  <c r="Y23" i="2"/>
  <c r="AA23" i="2" s="1"/>
  <c r="X23" i="2"/>
  <c r="F23" i="2"/>
  <c r="Y22" i="2"/>
  <c r="AA22" i="2" s="1"/>
  <c r="X22" i="2"/>
  <c r="F22" i="2"/>
  <c r="Y21" i="2"/>
  <c r="AA21" i="2" s="1"/>
  <c r="X21" i="2"/>
  <c r="F21" i="2"/>
  <c r="Y20" i="2"/>
  <c r="AA20" i="2" s="1"/>
  <c r="X20" i="2"/>
  <c r="F20" i="2"/>
  <c r="Y19" i="2"/>
  <c r="AA19" i="2" s="1"/>
  <c r="X19" i="2"/>
  <c r="F19" i="2"/>
  <c r="Y18" i="2"/>
  <c r="AA18" i="2" s="1"/>
  <c r="X18" i="2"/>
  <c r="F18" i="2"/>
  <c r="Y17" i="2"/>
  <c r="AA17" i="2" s="1"/>
  <c r="X17" i="2"/>
  <c r="F17" i="2"/>
  <c r="Y16" i="2"/>
  <c r="AA16" i="2" s="1"/>
  <c r="X16" i="2"/>
  <c r="F16" i="2"/>
  <c r="Y15" i="2"/>
  <c r="AA15" i="2" s="1"/>
  <c r="X15" i="2"/>
  <c r="F15" i="2"/>
  <c r="Y14" i="2"/>
  <c r="AA14" i="2" s="1"/>
  <c r="X14" i="2"/>
  <c r="F14" i="2"/>
  <c r="Y13" i="2"/>
  <c r="AA13" i="2" s="1"/>
  <c r="X13" i="2"/>
  <c r="F13" i="2"/>
  <c r="Y12" i="2"/>
  <c r="AA12" i="2" s="1"/>
  <c r="X12" i="2"/>
  <c r="F12" i="2"/>
  <c r="Y11" i="2"/>
  <c r="AA11" i="2" s="1"/>
  <c r="X11" i="2"/>
  <c r="F11" i="2"/>
  <c r="Y10" i="2"/>
  <c r="AA10" i="2" s="1"/>
  <c r="X10" i="2"/>
  <c r="F10" i="2"/>
  <c r="W45" i="2"/>
  <c r="V45" i="2"/>
  <c r="U45" i="2"/>
  <c r="F9" i="2"/>
  <c r="Y8" i="2"/>
  <c r="X8" i="2"/>
  <c r="F8" i="2"/>
  <c r="AJ13" i="2" l="1"/>
  <c r="AJ12" i="2"/>
  <c r="AJ11" i="2"/>
  <c r="AJ10" i="2"/>
  <c r="AK7" i="2" s="1"/>
  <c r="AJ14" i="9"/>
  <c r="AJ10" i="9"/>
  <c r="O219" i="9"/>
  <c r="AJ18" i="9"/>
  <c r="AJ30" i="9"/>
  <c r="AJ20" i="9"/>
  <c r="AJ9" i="9"/>
  <c r="AJ11" i="9"/>
  <c r="AJ9" i="8"/>
  <c r="AK7" i="8" s="1"/>
  <c r="AJ8" i="4"/>
  <c r="AJ11" i="4"/>
  <c r="AJ69" i="4"/>
  <c r="N32" i="3"/>
  <c r="AA9" i="3"/>
  <c r="AA14" i="3"/>
  <c r="AJ14" i="3" s="1"/>
  <c r="AA15" i="3"/>
  <c r="AA16" i="3"/>
  <c r="AJ16" i="3" s="1"/>
  <c r="AA17" i="3"/>
  <c r="AA18" i="3"/>
  <c r="AA19" i="3"/>
  <c r="AJ19" i="3" s="1"/>
  <c r="AA20" i="3"/>
  <c r="AJ20" i="3" s="1"/>
  <c r="AA22" i="3"/>
  <c r="AJ22" i="3" s="1"/>
  <c r="AA23" i="3"/>
  <c r="AJ23" i="3" s="1"/>
  <c r="AA25" i="3"/>
  <c r="AJ25" i="3" s="1"/>
  <c r="AA26" i="3"/>
  <c r="AJ26" i="3" s="1"/>
  <c r="AA27" i="3"/>
  <c r="AA10" i="3"/>
  <c r="AA12" i="3"/>
  <c r="AA13" i="3"/>
  <c r="AA8" i="9"/>
  <c r="Y163" i="9"/>
  <c r="Y208" i="9" s="1"/>
  <c r="X163" i="9"/>
  <c r="X208" i="9" s="1"/>
  <c r="AA8" i="8"/>
  <c r="J46" i="8"/>
  <c r="T46" i="8"/>
  <c r="Y10" i="8"/>
  <c r="X10" i="8"/>
  <c r="X46" i="8" s="1"/>
  <c r="AA8" i="7"/>
  <c r="J46" i="7"/>
  <c r="T46" i="7"/>
  <c r="Y10" i="7"/>
  <c r="X10" i="7"/>
  <c r="X46" i="7" s="1"/>
  <c r="AA8" i="6"/>
  <c r="J44" i="6"/>
  <c r="T44" i="6"/>
  <c r="X44" i="6"/>
  <c r="AA8" i="5"/>
  <c r="J44" i="5"/>
  <c r="T44" i="5"/>
  <c r="Y9" i="5"/>
  <c r="X9" i="5"/>
  <c r="X44" i="5" s="1"/>
  <c r="J76" i="4"/>
  <c r="Y37" i="4"/>
  <c r="X37" i="4"/>
  <c r="AA8" i="3"/>
  <c r="AJ8" i="3" s="1"/>
  <c r="J29" i="3"/>
  <c r="Y11" i="3"/>
  <c r="Y29" i="3" s="1"/>
  <c r="X11" i="3"/>
  <c r="X29" i="3" s="1"/>
  <c r="AA8" i="2"/>
  <c r="J45" i="2"/>
  <c r="T45" i="2"/>
  <c r="Y9" i="2"/>
  <c r="X9" i="2"/>
  <c r="X45" i="2" s="1"/>
  <c r="J133" i="9" l="1"/>
  <c r="AA133" i="9" s="1"/>
  <c r="AJ133" i="9" s="1"/>
  <c r="J121" i="9"/>
  <c r="AA121" i="9" s="1"/>
  <c r="AJ121" i="9" s="1"/>
  <c r="J41" i="9"/>
  <c r="AA163" i="9"/>
  <c r="AJ163" i="9" s="1"/>
  <c r="Y46" i="8"/>
  <c r="AA10" i="8"/>
  <c r="AA46" i="8"/>
  <c r="AF8" i="8" s="1"/>
  <c r="Y46" i="7"/>
  <c r="AA10" i="7"/>
  <c r="AA46" i="7"/>
  <c r="AF8" i="7" s="1"/>
  <c r="Y44" i="6"/>
  <c r="AA44" i="6"/>
  <c r="Y44" i="5"/>
  <c r="AA9" i="5"/>
  <c r="AA44" i="5"/>
  <c r="AA37" i="4"/>
  <c r="AJ37" i="4" s="1"/>
  <c r="AK7" i="4" s="1"/>
  <c r="AA11" i="3"/>
  <c r="Y45" i="2"/>
  <c r="AA9" i="2"/>
  <c r="AA45" i="2"/>
  <c r="AF9" i="2" l="1"/>
  <c r="AF11" i="2"/>
  <c r="AF12" i="2"/>
  <c r="AF13" i="2"/>
  <c r="AF8" i="2"/>
  <c r="AF10" i="2"/>
  <c r="AA41" i="9"/>
  <c r="J208" i="9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34" i="4"/>
  <c r="AF35" i="4"/>
  <c r="AF36" i="4"/>
  <c r="AF37" i="4"/>
  <c r="AF38" i="4"/>
  <c r="AF39" i="4"/>
  <c r="AF40" i="4"/>
  <c r="AF41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8" i="4"/>
  <c r="AA29" i="3"/>
  <c r="AJ11" i="3"/>
  <c r="AK7" i="3" s="1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8" i="3"/>
  <c r="AJ41" i="9" l="1"/>
  <c r="AK7" i="9" s="1"/>
  <c r="AA208" i="9"/>
  <c r="AF9" i="9" l="1"/>
  <c r="AF10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7" i="9"/>
  <c r="AF29" i="9"/>
  <c r="AF30" i="9"/>
  <c r="AF31" i="9"/>
  <c r="AF34" i="9"/>
  <c r="AF38" i="9"/>
  <c r="AF40" i="9"/>
  <c r="AF41" i="9"/>
  <c r="AF42" i="9"/>
  <c r="AF43" i="9"/>
  <c r="AF44" i="9"/>
  <c r="AF45" i="9"/>
  <c r="AF51" i="9"/>
  <c r="AF52" i="9"/>
  <c r="AF53" i="9"/>
  <c r="AF54" i="9"/>
  <c r="AF55" i="9"/>
  <c r="AF56" i="9"/>
  <c r="AF57" i="9"/>
  <c r="AF58" i="9"/>
  <c r="AF59" i="9"/>
  <c r="AF64" i="9"/>
  <c r="AF65" i="9"/>
  <c r="AF66" i="9"/>
  <c r="AF67" i="9"/>
  <c r="AF68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2" i="9"/>
  <c r="AF113" i="9"/>
  <c r="AF114" i="9"/>
  <c r="AF115" i="9"/>
  <c r="AF116" i="9"/>
  <c r="AF117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2" i="9"/>
  <c r="AF133" i="9"/>
  <c r="AF134" i="9"/>
  <c r="AF135" i="9"/>
  <c r="AF136" i="9"/>
  <c r="AF137" i="9"/>
  <c r="AF138" i="9"/>
  <c r="AF139" i="9"/>
  <c r="AF140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11" i="9"/>
</calcChain>
</file>

<file path=xl/sharedStrings.xml><?xml version="1.0" encoding="utf-8"?>
<sst xmlns="http://schemas.openxmlformats.org/spreadsheetml/2006/main" count="1683" uniqueCount="666">
  <si>
    <t xml:space="preserve">Upgrade Cost Estimate </t>
  </si>
  <si>
    <t>Name:</t>
  </si>
  <si>
    <t>Parent WBS:</t>
  </si>
  <si>
    <t>1.2 Implementation</t>
  </si>
  <si>
    <t>MATERIALS ESTIMATE</t>
  </si>
  <si>
    <t>LABOR ESTIMATE</t>
  </si>
  <si>
    <t>TOTAL</t>
  </si>
  <si>
    <t>SCHEDULE INPUT</t>
  </si>
  <si>
    <t>Description of Scope:</t>
  </si>
  <si>
    <t>Initials/Date:</t>
  </si>
  <si>
    <t>Quantities</t>
  </si>
  <si>
    <r>
      <rPr>
        <b/>
        <sz val="11"/>
        <color rgb="FF000000"/>
        <rFont val="Calibri"/>
        <family val="2"/>
      </rPr>
      <t xml:space="preserve">Basis of Estimate
</t>
    </r>
    <r>
      <rPr>
        <sz val="11"/>
        <color rgb="FF000000"/>
        <rFont val="Calibri"/>
        <family val="2"/>
      </rPr>
      <t>(Select One, See Table Below)</t>
    </r>
  </si>
  <si>
    <t>HOURS</t>
  </si>
  <si>
    <t>SCHEDULE LOGIC</t>
  </si>
  <si>
    <t>WBS (if known)</t>
  </si>
  <si>
    <r>
      <t xml:space="preserve">Project Year
</t>
    </r>
    <r>
      <rPr>
        <sz val="11"/>
        <color rgb="FF000000"/>
        <rFont val="Calibri"/>
        <family val="2"/>
      </rPr>
      <t>(0-10)</t>
    </r>
  </si>
  <si>
    <t>Description</t>
  </si>
  <si>
    <t>QTY</t>
  </si>
  <si>
    <t>Spare</t>
  </si>
  <si>
    <t>Total</t>
  </si>
  <si>
    <t>Fabricate or Procure?</t>
  </si>
  <si>
    <r>
      <rPr>
        <b/>
        <sz val="11"/>
        <color rgb="FF000000"/>
        <rFont val="Calibri"/>
        <family val="2"/>
      </rPr>
      <t xml:space="preserve">Procurement Details
</t>
    </r>
    <r>
      <rPr>
        <sz val="11"/>
        <color rgb="FF000000"/>
        <rFont val="Calibri"/>
        <family val="2"/>
      </rPr>
      <t>Manufacturer, Model, P/N, Vendor</t>
    </r>
  </si>
  <si>
    <t>Unit Price</t>
  </si>
  <si>
    <t>Total Expected Price</t>
  </si>
  <si>
    <r>
      <rPr>
        <b/>
        <sz val="11"/>
        <color rgb="FF000000"/>
        <rFont val="Calibri"/>
        <family val="2"/>
      </rPr>
      <t xml:space="preserve">Cost Estimating Technique
</t>
    </r>
    <r>
      <rPr>
        <sz val="11"/>
        <color rgb="FF000000"/>
        <rFont val="Calibri"/>
        <family val="2"/>
      </rPr>
      <t>(See Table Below)</t>
    </r>
  </si>
  <si>
    <r>
      <rPr>
        <b/>
        <sz val="11"/>
        <color rgb="FF000000"/>
        <rFont val="Calibri"/>
        <family val="2"/>
      </rPr>
      <t>Materials Comments/Notes
(</t>
    </r>
    <r>
      <rPr>
        <sz val="11"/>
        <color rgb="FF000000"/>
        <rFont val="Calibri"/>
        <family val="2"/>
      </rPr>
      <t>procurement lead time, shipping restrictions, etc)</t>
    </r>
  </si>
  <si>
    <t>ENGR
($115/hr)</t>
  </si>
  <si>
    <t>CAD
($81/hr)</t>
  </si>
  <si>
    <t>SHOP
($77/hr)</t>
  </si>
  <si>
    <t>STUDENT
($15/hr)</t>
  </si>
  <si>
    <t>Total Hours</t>
  </si>
  <si>
    <t>Total Hours Cost</t>
  </si>
  <si>
    <r>
      <rPr>
        <b/>
        <sz val="11"/>
        <color rgb="FF000000"/>
        <rFont val="Calibri"/>
        <family val="2"/>
      </rPr>
      <t xml:space="preserve">Labor Comments/Schedule Inputs
</t>
    </r>
    <r>
      <rPr>
        <sz val="11"/>
        <color rgb="FF000000"/>
        <rFont val="Calibri"/>
        <family val="2"/>
      </rPr>
      <t>(eg. "March" or "After Microturbine running", etc)</t>
    </r>
  </si>
  <si>
    <t>Duration
(Weeks)</t>
  </si>
  <si>
    <t>Predecessors</t>
  </si>
  <si>
    <t>Successors</t>
  </si>
  <si>
    <t>Milestone</t>
  </si>
  <si>
    <t>Total Expected Materials Cost</t>
  </si>
  <si>
    <t>Schedule Logic Terms that can be used:</t>
  </si>
  <si>
    <t>FS = Finish-to-Start</t>
  </si>
  <si>
    <t>SS = Start-Start</t>
  </si>
  <si>
    <t>FF = Finish-Finsh</t>
  </si>
  <si>
    <t>SF = Start-to-Finish</t>
  </si>
  <si>
    <t xml:space="preserve">1.2.4.1 Architecture </t>
  </si>
  <si>
    <t>C1
LOE Tasks</t>
  </si>
  <si>
    <t>C2
Advanced</t>
  </si>
  <si>
    <t>C3
Preliminary</t>
  </si>
  <si>
    <t>C4
Conceptual</t>
  </si>
  <si>
    <t>C5
Pre-
Conceptual</t>
  </si>
  <si>
    <t>C6
Rough Estimate</t>
  </si>
  <si>
    <t>% of total</t>
  </si>
  <si>
    <t>orig mat'l</t>
  </si>
  <si>
    <t>orig labor</t>
  </si>
  <si>
    <t>orig tot</t>
  </si>
  <si>
    <t>delta</t>
  </si>
  <si>
    <t>1.2.4.1.8</t>
  </si>
  <si>
    <t>Coordination with USAP IT (PY5)</t>
  </si>
  <si>
    <t>x</t>
  </si>
  <si>
    <t>D</t>
  </si>
  <si>
    <t>6 mtgs x 3 engr x 1hr/mtg + 2 hr prep</t>
  </si>
  <si>
    <t>1.2.4.1.9</t>
  </si>
  <si>
    <t>CS Drawings &amp; Documentation (PY5)</t>
  </si>
  <si>
    <t>1.2.4.1.10</t>
  </si>
  <si>
    <t>CS Drawings &amp; Documentation (PY6)</t>
  </si>
  <si>
    <t>1.2.4.1.11</t>
  </si>
  <si>
    <t>CS Drawings &amp; Documentation (PY7)</t>
  </si>
  <si>
    <t>1.2.4.1.12</t>
  </si>
  <si>
    <t>CS Drawings &amp; Documentation (PY8)</t>
  </si>
  <si>
    <t xml:space="preserve">1.2.4.2 Control System Hardware </t>
  </si>
  <si>
    <t>1.2.4.2.1</t>
  </si>
  <si>
    <t>PLC Motor Controllers and Readouts</t>
  </si>
  <si>
    <t>1.2.4.2.1.1</t>
  </si>
  <si>
    <t>Design, Build and Test New PLC and Network Box for HPP</t>
  </si>
  <si>
    <t xml:space="preserve">     1.2.4.2.1.1.1</t>
  </si>
  <si>
    <t xml:space="preserve">     PLC and Network Box for HPP Design &amp; Build</t>
  </si>
  <si>
    <t>1.2.4.2.1.2</t>
  </si>
  <si>
    <t>Design, Build &amp; Test RWCR Control Box</t>
  </si>
  <si>
    <t>1.2.4.2.2</t>
  </si>
  <si>
    <t>Sensors</t>
  </si>
  <si>
    <t>1.2.4.2.2.5</t>
  </si>
  <si>
    <t>Procure System Sensors (PY5)</t>
  </si>
  <si>
    <t>C</t>
  </si>
  <si>
    <t>see breakdown below</t>
  </si>
  <si>
    <t>procurement</t>
  </si>
  <si>
    <t>1.2.4.2.5</t>
  </si>
  <si>
    <t>Infrastructure Repair &amp; Upgrade (w/sub-tasks)
obsolete</t>
  </si>
  <si>
    <t>1.2.4.2.11</t>
  </si>
  <si>
    <t>Computing Equipment - Production</t>
  </si>
  <si>
    <t>1.2.4.2.11.1</t>
  </si>
  <si>
    <t>CS HW Production Ignition Servers (3x: DCC, TOS1, TOS2)</t>
  </si>
  <si>
    <t>1.2.4.2.11.2</t>
  </si>
  <si>
    <t>CS HW Production Database Server (1x: DCC)</t>
  </si>
  <si>
    <t>1.2.4.2.11.3</t>
  </si>
  <si>
    <t>CS HW Production Peripherals (3x sets: DCC, TOS1, TOS2)</t>
  </si>
  <si>
    <t>1.2.4.2.11.4</t>
  </si>
  <si>
    <t>CS HW DCC Core Switch &amp; Security Appliance</t>
  </si>
  <si>
    <t>1.2.4.2.11.5</t>
  </si>
  <si>
    <t>CS HW Production Main PLC - PLC (redundant), I/O, network, UPS, in a box (3x: DCC, TOS1, TOS2)</t>
  </si>
  <si>
    <t>1.2.4.2.13</t>
  </si>
  <si>
    <t>CS HW PY6 Resupply</t>
  </si>
  <si>
    <t>cables, connectors, hardware, etc. - related to core system</t>
  </si>
  <si>
    <t>1.2.4.2.14</t>
  </si>
  <si>
    <t>CS HW PY7 Resupply</t>
  </si>
  <si>
    <t>1.2.4.2.11 - Production HW</t>
  </si>
  <si>
    <t>note: spares included</t>
  </si>
  <si>
    <t>TOTAL:</t>
  </si>
  <si>
    <t>WBS</t>
  </si>
  <si>
    <t>Item</t>
  </si>
  <si>
    <t>Qty</t>
  </si>
  <si>
    <t>$/ea</t>
  </si>
  <si>
    <t>subtotal</t>
  </si>
  <si>
    <t>line total</t>
  </si>
  <si>
    <t>quote</t>
  </si>
  <si>
    <t>Ignitions servers</t>
  </si>
  <si>
    <t>link</t>
  </si>
  <si>
    <t>dB server</t>
  </si>
  <si>
    <t>Peripherals</t>
  </si>
  <si>
    <t>DCC UPS</t>
  </si>
  <si>
    <t>TOS UPS</t>
  </si>
  <si>
    <t>Monitors</t>
  </si>
  <si>
    <t>Keyboards</t>
  </si>
  <si>
    <t>Switches &amp; Security</t>
  </si>
  <si>
    <t>Stratix Switch (TOS)</t>
  </si>
  <si>
    <t>Core Switch (DCC)</t>
  </si>
  <si>
    <t>Security Appliance</t>
  </si>
  <si>
    <t>Core PLC</t>
  </si>
  <si>
    <t>1.2.4.2.2 - Sensors (PY5 only - PTs and dPTs)</t>
  </si>
  <si>
    <t>System PT outfit - lot</t>
  </si>
  <si>
    <t>flow dP sensors</t>
  </si>
  <si>
    <t xml:space="preserve">1.2.4.3 Control System Software </t>
  </si>
  <si>
    <t>1.2.4.3.4</t>
  </si>
  <si>
    <t>5 &amp; 6</t>
  </si>
  <si>
    <t>PLC &amp; Software Development (w/sub-tasks)</t>
  </si>
  <si>
    <t>expert opinion, hi-level integration task carrying over from PY4.  40hr vendor relations, 80hr PLC/SCADA/dB integration in testBed</t>
  </si>
  <si>
    <t>1.2.4.3.5</t>
  </si>
  <si>
    <t>Controls Software: SCADA Monitoring Software - Server</t>
  </si>
  <si>
    <t>2x Dell servers for testBed, $1148.31/ea</t>
  </si>
  <si>
    <t>expert opinion, procure and receive</t>
  </si>
  <si>
    <t>1.2.4.3.9</t>
  </si>
  <si>
    <t>CS SW SES Operator Screen development</t>
  </si>
  <si>
    <t>1.2.4.3.9.1</t>
  </si>
  <si>
    <t>Develop MHP-MDS UI Screens [x4]</t>
  </si>
  <si>
    <t xml:space="preserve">     1.2.4.3.9.1.1</t>
  </si>
  <si>
    <t xml:space="preserve">     Local-Panel MDS-specific HMI (PY5)</t>
  </si>
  <si>
    <t>expert opinion</t>
  </si>
  <si>
    <t xml:space="preserve">     1.2.4.3.9.1.2</t>
  </si>
  <si>
    <t xml:space="preserve">     Local-Panel MDS-specific HMI (PY6)</t>
  </si>
  <si>
    <t xml:space="preserve">     1.2.4.3.9.1.3</t>
  </si>
  <si>
    <t xml:space="preserve">     DCC-based SCADA UI (PY5)</t>
  </si>
  <si>
    <t xml:space="preserve">     1.2.4.3.9.1.4</t>
  </si>
  <si>
    <t xml:space="preserve">     DCC-based SCADA UI (PY6)</t>
  </si>
  <si>
    <t>1.2.4.3.9.2</t>
  </si>
  <si>
    <t>Develop FuelSystem-MDS UI Screens</t>
  </si>
  <si>
    <t xml:space="preserve">     1.2.4.3.9.2.1</t>
  </si>
  <si>
    <t xml:space="preserve">     1.2.4.3.9.2.2</t>
  </si>
  <si>
    <t xml:space="preserve">     1.2.4.3.9.2.3</t>
  </si>
  <si>
    <t xml:space="preserve">     DCC-based SCADA  (PY5)</t>
  </si>
  <si>
    <t xml:space="preserve">     1.2.4.3.9.2.4</t>
  </si>
  <si>
    <t xml:space="preserve">     DCC-based SCADA (PY6)</t>
  </si>
  <si>
    <t>1.2.4.3.9.3</t>
  </si>
  <si>
    <t>Develop GenSets-MDS UI Screens [x3]</t>
  </si>
  <si>
    <t xml:space="preserve">     1.2.4.3.9.3.1</t>
  </si>
  <si>
    <t xml:space="preserve">     1.2.4.3.9.3.2</t>
  </si>
  <si>
    <t xml:space="preserve">     1.2.4.3.9.3.3</t>
  </si>
  <si>
    <t xml:space="preserve">     DCC-based SCADA (PY5)</t>
  </si>
  <si>
    <t xml:space="preserve">     1.2.4.3.9.3.4</t>
  </si>
  <si>
    <t>1.2.4.3.9.4</t>
  </si>
  <si>
    <t>Develop Rodwell System UI Screens</t>
  </si>
  <si>
    <t xml:space="preserve">     1.2.4.3.9.4.1
placeholder - no resources</t>
  </si>
  <si>
    <t xml:space="preserve">     1.2.4.3.9.4.2
placeholder - no resources</t>
  </si>
  <si>
    <t xml:space="preserve">     1.2.4.3.9.4.3</t>
  </si>
  <si>
    <t xml:space="preserve">     1.2.4.3.9.4.4</t>
  </si>
  <si>
    <t>1.2.4.3.9.5</t>
  </si>
  <si>
    <t>Develop HPP-MDS UI Screens</t>
  </si>
  <si>
    <t xml:space="preserve">     1.2.4.3.9.5.1</t>
  </si>
  <si>
    <t xml:space="preserve">     1.2.4.3.9.5.2</t>
  </si>
  <si>
    <t xml:space="preserve">     1.2.4.3.9.5.3</t>
  </si>
  <si>
    <t xml:space="preserve">     1.2.4.3.9.5.4</t>
  </si>
  <si>
    <t>1.2.4.3.9.6</t>
  </si>
  <si>
    <t>Develop PHS-MDS UI Screens</t>
  </si>
  <si>
    <t xml:space="preserve">     1.2.4.3.9.6.1</t>
  </si>
  <si>
    <t xml:space="preserve">     1.2.4.3.9.6.2</t>
  </si>
  <si>
    <t xml:space="preserve">     1.2.4.3.9.6.3</t>
  </si>
  <si>
    <t xml:space="preserve">     1.2.4.3.9.6.4</t>
  </si>
  <si>
    <t>1.2.4.3.10</t>
  </si>
  <si>
    <t>CS SW TOS Operator Screen Development</t>
  </si>
  <si>
    <t>1.2.4.3.10.1</t>
  </si>
  <si>
    <t>SCADA - DrillHead (PY5)</t>
  </si>
  <si>
    <t>X</t>
  </si>
  <si>
    <t>1.2.4.3.10.2</t>
  </si>
  <si>
    <t>SCADA - DrillHead (PY6)</t>
  </si>
  <si>
    <t>1.2.4.3.10.3</t>
  </si>
  <si>
    <t>SCADA - Drill_Settings (PY5)</t>
  </si>
  <si>
    <t>1.2.4.3.10.4</t>
  </si>
  <si>
    <t>SCADA - Drill_Settings (PY6)</t>
  </si>
  <si>
    <t>1.2.4.3.10.5</t>
  </si>
  <si>
    <t>SCADA - Drilling_Drill Control (PY5)</t>
  </si>
  <si>
    <t>1.2.4.3.10.6</t>
  </si>
  <si>
    <t>SCADA - Drilling_Drill Control (PY6)</t>
  </si>
  <si>
    <t>1.2.4.3.10.7</t>
  </si>
  <si>
    <t>SCADA - Drilling_Cable Level Wind (PY5)</t>
  </si>
  <si>
    <t>1.2.4.3.10.8</t>
  </si>
  <si>
    <t>SCADA - Drilling_Cable Level Wind (PY6)</t>
  </si>
  <si>
    <t>1.2.4.3.10.9</t>
  </si>
  <si>
    <t>SCADA - Drilling_Hose Level Wind (PY5)</t>
  </si>
  <si>
    <t>1.2.4.3.10.10</t>
  </si>
  <si>
    <t>SCADA - Drilling_Hose Level Wind (PY6)</t>
  </si>
  <si>
    <t>1.2.4.3.10.11</t>
  </si>
  <si>
    <t>SCADA - Return Water Pump (PY5)</t>
  </si>
  <si>
    <t>1.2.4.3.10.12</t>
  </si>
  <si>
    <t>SCADA - Return Water Pump (PY6)</t>
  </si>
  <si>
    <t>1.2.4.3.10.13</t>
  </si>
  <si>
    <t>SCADA - Deployment - Cable (PY5)</t>
  </si>
  <si>
    <t>1.2.4.3.10.14</t>
  </si>
  <si>
    <t>SCADA - Deployment - Cable (PY6)</t>
  </si>
  <si>
    <t>1.2.4.3.10.15</t>
  </si>
  <si>
    <t>SCADA - Deployment Settings (PY5)</t>
  </si>
  <si>
    <t>1.2.4.3.10.16</t>
  </si>
  <si>
    <t>SCADA - Deployment Settings (PY6)</t>
  </si>
  <si>
    <t>1.2.4.3.11</t>
  </si>
  <si>
    <t>CS SW dB Design, my SQL</t>
  </si>
  <si>
    <t>1.2.4.3.11.1</t>
  </si>
  <si>
    <t>Build DCC dB schema (PY5)</t>
  </si>
  <si>
    <t>1.2.4.3.11.2</t>
  </si>
  <si>
    <t>Build DCC dB schema (PY6)</t>
  </si>
  <si>
    <t>1.2.4.3.11.3</t>
  </si>
  <si>
    <t>Build Drill dB schema (PY5)</t>
  </si>
  <si>
    <t>1.2.4.3.11.4</t>
  </si>
  <si>
    <t>Build Drill dB schema (PY6)</t>
  </si>
  <si>
    <t>1.2.4.3.11.5</t>
  </si>
  <si>
    <t>Build Deploy dB schema (PY5)</t>
  </si>
  <si>
    <t>1.2.4.3.11.6</t>
  </si>
  <si>
    <t>Build Deploy dB schema (PY6)</t>
  </si>
  <si>
    <t>1.2.4.3.12</t>
  </si>
  <si>
    <t>CS SW Standup Production Computing Hardware, Configure, Verify before Shipment (3x systems) (PY6)</t>
  </si>
  <si>
    <t>expert opinion, 5mo duration</t>
  </si>
  <si>
    <t>1.2.4.3.13</t>
  </si>
  <si>
    <t>CS SW MDS-specific HMI Refinement (PY7)</t>
  </si>
  <si>
    <t>expert opnion, 4mo duration</t>
  </si>
  <si>
    <t>1.2.4.3.14</t>
  </si>
  <si>
    <t>CS SW DCC-based SCADA Refinement (PY7)</t>
  </si>
  <si>
    <t>1.2.4.3.15</t>
  </si>
  <si>
    <t>CS SW TOS-based SCADA Refinement (PY7)</t>
  </si>
  <si>
    <t>1.2.4.3.16</t>
  </si>
  <si>
    <t>CS SW dB Refinement (PY7)</t>
  </si>
  <si>
    <t xml:space="preserve">1.2.4.4 Motor Drives </t>
  </si>
  <si>
    <t>1.2.4.4.4</t>
  </si>
  <si>
    <t>Programming and Testing at PSL</t>
  </si>
  <si>
    <t>expert opinion.  Carryover task from PY4.  Final archiving of drives prior to shipments</t>
  </si>
  <si>
    <t xml:space="preserve">1.2.4.5 E-Stop System </t>
  </si>
  <si>
    <t>1.2.4.5.6</t>
  </si>
  <si>
    <t>E-Stop Resupply (PY6)</t>
  </si>
  <si>
    <t>Annual resupply: mil connectors, slap switches, cabling, e-stop box components (relays, power supplies, connectors)</t>
  </si>
  <si>
    <t>expert opinion: identifying, procuring, organizing</t>
  </si>
  <si>
    <t>1.2.4.5.7</t>
  </si>
  <si>
    <t>E-Stop Resupply (PY7)</t>
  </si>
  <si>
    <t xml:space="preserve">1.2.4.6 Drill Control Center </t>
  </si>
  <si>
    <t>1.2.4.6.3</t>
  </si>
  <si>
    <t>Update Workspace (desk, chairs), Procure Printer &amp; Accessories</t>
  </si>
  <si>
    <t>procuring, receiving, warehousing, packing</t>
  </si>
  <si>
    <t xml:space="preserve">1.2.4.7 Outdoor Cables </t>
  </si>
  <si>
    <t>1.2.4.7.3</t>
  </si>
  <si>
    <t>Fabricate and Test SES &amp; SES to TOS Cables - Signal</t>
  </si>
  <si>
    <t>1.2.4.7.4</t>
  </si>
  <si>
    <t>CS Cabling Resupply (PY6)</t>
  </si>
  <si>
    <t>annual resupply.  ethernet cabling, connectors, management</t>
  </si>
  <si>
    <t>1.2.4.7.5</t>
  </si>
  <si>
    <t>CS Cabling Resupply (PY7)</t>
  </si>
  <si>
    <t xml:space="preserve">1.2.4.8 Controls Subsystems (PY5-PY8) </t>
  </si>
  <si>
    <t>1.2.4.8.1</t>
  </si>
  <si>
    <t>CS MHPs</t>
  </si>
  <si>
    <t>1.2.4.8.1.2</t>
  </si>
  <si>
    <t>CS MHP HW2-3: Heater Controller Temp Displays &amp; Controllers</t>
  </si>
  <si>
    <t xml:space="preserve">     1.2.4.8.1.2.1</t>
  </si>
  <si>
    <t xml:space="preserve">     Procure sample temperature display and digital thermostat, install in test bed heater, test</t>
  </si>
  <si>
    <t xml:space="preserve">     1.2.4.8.1.2.2</t>
  </si>
  <si>
    <t xml:space="preserve">     Select and procure temperature display units for heater controls, conversion hardware</t>
  </si>
  <si>
    <t>qty=38 + 4 spares.  42x $100.  Plus production mounting kits ~$300.  See "Solo display" quote here</t>
  </si>
  <si>
    <t xml:space="preserve">     1.2.4.8.1.2.3</t>
  </si>
  <si>
    <t xml:space="preserve">     Replace temperature display units, remove RTD DGHs, transfer net connections, test</t>
  </si>
  <si>
    <t>expert opinion.  There are 38 heaters.  100 tech hr/38 ~ 2.5 hr/heater control</t>
  </si>
  <si>
    <t xml:space="preserve">     1.2.4.8.1.2.4</t>
  </si>
  <si>
    <t xml:space="preserve">     Select and procure digital thermostats for heater controls, conversion hardware</t>
  </si>
  <si>
    <t>qty=38 + 4 spares.  42x $111.  Plus production mounting kits ~$300.  See "Solo display" quote here</t>
  </si>
  <si>
    <t xml:space="preserve">     1.2.4.8.1.2.5</t>
  </si>
  <si>
    <t xml:space="preserve">     Write thermostat field replacement procedure</t>
  </si>
  <si>
    <t>1.2.4.8.1.3</t>
  </si>
  <si>
    <t>CS MHP HW4-6: Maintain Documentation, Prepare Field Plans</t>
  </si>
  <si>
    <t xml:space="preserve">     1.2.4.8.1.3.1</t>
  </si>
  <si>
    <t xml:space="preserve">     Write rewiring and test instructions for MHP E-stop boxes (fixes switch contact selections made in Gen 1)</t>
  </si>
  <si>
    <t xml:space="preserve">     1.2.4.8.1.3.2</t>
  </si>
  <si>
    <t xml:space="preserve">     Write test procedures for dry heater tests</t>
  </si>
  <si>
    <t xml:space="preserve">     1.2.4.8.1.3.3</t>
  </si>
  <si>
    <t xml:space="preserve">     Assemble equipment to test flow meters (excitation coil and portable pulse generator)</t>
  </si>
  <si>
    <t>pulse generator $359 + hardware for excitation coil and field kit case ~$400.  See this link for pulse generator</t>
  </si>
  <si>
    <t xml:space="preserve">     1.2.4.8.1.3.4</t>
  </si>
  <si>
    <t xml:space="preserve">     Write flow meter test procedure and assemble test kit</t>
  </si>
  <si>
    <t>1.2.4.8.1.5</t>
  </si>
  <si>
    <t>CS MHP SW: Develop PLC-MHP MDS SW Functionality [Entire MHP system]</t>
  </si>
  <si>
    <t xml:space="preserve">     1.2.4.8.1.5.1</t>
  </si>
  <si>
    <t xml:space="preserve">     Develop heater-based sensor readout; (heater temp/flow manifold pressures</t>
  </si>
  <si>
    <t xml:space="preserve">     1.2.4.8.1.5.2</t>
  </si>
  <si>
    <t xml:space="preserve">     Develop environmental sensor readout; (bldg temps, smoke, e-stop)</t>
  </si>
  <si>
    <t xml:space="preserve">     1.2.4.8.1.5.3</t>
  </si>
  <si>
    <t xml:space="preserve">     Develop heater control; (ON/OFF, Thermostat setpoint)</t>
  </si>
  <si>
    <t xml:space="preserve">     1.2.4.8.1.5.4</t>
  </si>
  <si>
    <t>Configure network switch</t>
  </si>
  <si>
    <t xml:space="preserve">     1.2.4.8.1.5.5</t>
  </si>
  <si>
    <t>Configure RTA gateway to M-DGH interface</t>
  </si>
  <si>
    <t xml:space="preserve">     1.2.4.8.1.5.6</t>
  </si>
  <si>
    <t>Configure M-DGHs</t>
  </si>
  <si>
    <t xml:space="preserve">     1.2.4.8.1.5.7</t>
  </si>
  <si>
    <t xml:space="preserve">     Implement interlocks</t>
  </si>
  <si>
    <t xml:space="preserve">     1.2.4.8.1.5.8</t>
  </si>
  <si>
    <t>Document Subsystem</t>
  </si>
  <si>
    <t>1.2.4.8.2</t>
  </si>
  <si>
    <t>CS PHS &amp; WT2</t>
  </si>
  <si>
    <t>1.2.4.8.2.1</t>
  </si>
  <si>
    <t>CS PHS HW1: Motor Drive Config &amp; Install Kits</t>
  </si>
  <si>
    <t xml:space="preserve">     1.2.4.8.2.1.1</t>
  </si>
  <si>
    <t>Procure motor drives (2 transfer pumps)</t>
  </si>
  <si>
    <t xml:space="preserve">     1.2.4.8.2.1.2</t>
  </si>
  <si>
    <t>Configure VFDs with accessories, connection pigtails, document</t>
  </si>
  <si>
    <t xml:space="preserve">     1.2.4.8.2.1.3</t>
  </si>
  <si>
    <t xml:space="preserve">     Develop VFD installation strategy &amp; document, procure materials</t>
  </si>
  <si>
    <t>1.2.4.8.2.2</t>
  </si>
  <si>
    <t>CS PHS HW2: Estop Box Re-outfitting</t>
  </si>
  <si>
    <t>1.2.4.8.2.2.1</t>
  </si>
  <si>
    <t>Select and procure E-stop relays</t>
  </si>
  <si>
    <t>1.2.4.8.2.2.2</t>
  </si>
  <si>
    <t>Develop and document E-stop box rewiring instructions</t>
  </si>
  <si>
    <t>1.2.4.8.2.3</t>
  </si>
  <si>
    <t>CS PHS HW3: Network Box Refurb &amp; Config</t>
  </si>
  <si>
    <t xml:space="preserve">     1.2.4.8.2.3.1</t>
  </si>
  <si>
    <t>Select and procure PHS network switch, mount in protective enclosure</t>
  </si>
  <si>
    <t xml:space="preserve">     1.2.4.8.2.3.2</t>
  </si>
  <si>
    <t xml:space="preserve">     Select and procure new power supplies for the network box, procure one RS-485 gateway</t>
  </si>
  <si>
    <t>Power supplies ~ 2x $100 = $200
Gateway $724.50
Total = $925
see this link for Gateway quote</t>
  </si>
  <si>
    <t xml:space="preserve">     1.2.4.8.2.3.3</t>
  </si>
  <si>
    <t xml:space="preserve">     Redesign and rebuild PHS network box with new I/O, document as-built configuration</t>
  </si>
  <si>
    <t>remote i/o without PLC, see breakdown below.</t>
  </si>
  <si>
    <t xml:space="preserve">     1.2.4.8.2.3.4</t>
  </si>
  <si>
    <t xml:space="preserve">     Indicate where approximately 20 sensor and network cables terminate in PHS and document config. plans</t>
  </si>
  <si>
    <t xml:space="preserve">     1.2.4.8.2.3.5</t>
  </si>
  <si>
    <t xml:space="preserve">     Configure heater-mounted DGH modules, develop and document DGH installation and test plans</t>
  </si>
  <si>
    <t>1.2.4.8.2.4</t>
  </si>
  <si>
    <t>CS PHS HW4: New E-stop Slap Switch &amp; Box for Outdoor Location</t>
  </si>
  <si>
    <t>est.  for slap switch in small enclosure with connectors</t>
  </si>
  <si>
    <t>1.2.4.8.2.5</t>
  </si>
  <si>
    <t>CS PHS HW5: Develop heater test procedures, configure test tools, document test plans</t>
  </si>
  <si>
    <t>1.2.4.8.2.6</t>
  </si>
  <si>
    <t>1.2.4.8.2.6.1</t>
  </si>
  <si>
    <t>Select and procure new tank level and temperature sensors</t>
  </si>
  <si>
    <t>1.2.4.8.2.6.2</t>
  </si>
  <si>
    <t>Install one level sensors in the test bed and operate over some period</t>
  </si>
  <si>
    <t>1.2.4.8.2.6.3</t>
  </si>
  <si>
    <t>Test level sensor tolerance of environmental conditions and system noise</t>
  </si>
  <si>
    <t>1.2.4.8.2.6.4</t>
  </si>
  <si>
    <t>Design and build cables for tank sensors</t>
  </si>
  <si>
    <t>1.2.4.8.2.7</t>
  </si>
  <si>
    <t>CS PHS HW7-8: Maintain Documentation, Prepare Field Plans</t>
  </si>
  <si>
    <t xml:space="preserve">     1.2.4.8.2.7.1</t>
  </si>
  <si>
    <t xml:space="preserve">     Develop and document test plans for all PHS system components</t>
  </si>
  <si>
    <t xml:space="preserve">     1.2.4.8.2.7.2</t>
  </si>
  <si>
    <t xml:space="preserve">     Review Gen-1 docs, identify where sensor connections terminated, plan for reconnection and test</t>
  </si>
  <si>
    <t>1.2.4.8.2.8</t>
  </si>
  <si>
    <t>Develop PLC-PHS MDS SW Functionality</t>
  </si>
  <si>
    <t xml:space="preserve">     1.2.4.8.2.8.1</t>
  </si>
  <si>
    <t xml:space="preserve">     Develop heater-based sensor readout; (heater temp/flow manifold pressures)</t>
  </si>
  <si>
    <t xml:space="preserve">     1.2.4.8.2.8.2</t>
  </si>
  <si>
    <t xml:space="preserve">     1.2.4.8.2.8.3</t>
  </si>
  <si>
    <t xml:space="preserve">     Develop water tank sensors readout</t>
  </si>
  <si>
    <t xml:space="preserve">     1.2.4.8.2.8.4</t>
  </si>
  <si>
    <t xml:space="preserve">     1.2.4.8.2.8.5</t>
  </si>
  <si>
    <t xml:space="preserve">     Develop AB drive/pump control; (variable speed velocity drives)</t>
  </si>
  <si>
    <t xml:space="preserve">     1.2.4.8.2.8.6</t>
  </si>
  <si>
    <t>Configure/document network switch</t>
  </si>
  <si>
    <t xml:space="preserve">     1.2.4.8.2.8.7</t>
  </si>
  <si>
    <t>Configure/document RTA gateway to M-DGH interface</t>
  </si>
  <si>
    <t xml:space="preserve">     1.2.4.8.2.8.8</t>
  </si>
  <si>
    <t>Configure/document Point I/O Block</t>
  </si>
  <si>
    <t xml:space="preserve">     1.2.4.8.2.8.9</t>
  </si>
  <si>
    <t>Configure/document  M-DGHs  (Heater-mounted + all others)</t>
  </si>
  <si>
    <t xml:space="preserve">     1.2.4.8.2.8.10</t>
  </si>
  <si>
    <t xml:space="preserve">     1.2.4.8.2.8.11</t>
  </si>
  <si>
    <t xml:space="preserve">     Document Subsystem</t>
  </si>
  <si>
    <t>1.2.4.8.3</t>
  </si>
  <si>
    <t>CS TOS &amp; Reels</t>
  </si>
  <si>
    <t>1.2.4.8.3.1</t>
  </si>
  <si>
    <t>CS TOS HW1: Motor Drive Config &amp; Install Kits</t>
  </si>
  <si>
    <t xml:space="preserve">     1.2.4.8.3.1.1</t>
  </si>
  <si>
    <t>Procure TOS motor drives (16 VFDs) and accessories</t>
  </si>
  <si>
    <t xml:space="preserve">     1.2.4.8.3.1.2</t>
  </si>
  <si>
    <t>(PY4) Configure VFDs with accessories, connection pigtails, document</t>
  </si>
  <si>
    <t xml:space="preserve">     1.2.4.8.3.1.3</t>
  </si>
  <si>
    <t xml:space="preserve">     Configure VFDs with accessories, connection pigtails, document</t>
  </si>
  <si>
    <t>est. for AC power and control signal pigtail materials.  16x drives to configure with HW.</t>
  </si>
  <si>
    <t>expert opninion</t>
  </si>
  <si>
    <t xml:space="preserve">     1.2.4.8.3.1.4</t>
  </si>
  <si>
    <t xml:space="preserve">     Develop VFD mechanical and electrical installation strategies &amp; document, procure materials</t>
  </si>
  <si>
    <t>est. for hardware needed for VFD installation kits.  Use existing mounting locations but adapt for new form factor.  Material and hardware.  16x drives to install.</t>
  </si>
  <si>
    <t xml:space="preserve">     1.2.4.8.3.1.5</t>
  </si>
  <si>
    <t xml:space="preserve">     SW configuration and autotuning, make plan - MDCR/LW, DSHR/LW, RWHR, RWCR, Tower Hoist</t>
  </si>
  <si>
    <t>1.2.4.8.3.2</t>
  </si>
  <si>
    <t>CS TOS HW2: Estop</t>
  </si>
  <si>
    <t xml:space="preserve">     1.2.4.8.3.2.1</t>
  </si>
  <si>
    <t xml:space="preserve">     Review Gen 1 documentation against as-built units located at PSL; mark up and update drawings</t>
  </si>
  <si>
    <t xml:space="preserve">     1.2.4.8.3.2.2</t>
  </si>
  <si>
    <t xml:space="preserve">     Document changes to E-stop and Reel stop interfaces to motor drives, procure materials, implement</t>
  </si>
  <si>
    <t>connectors and wiring, large panel reconfiguration, interfaces with all drives, i/o, and reels.  2x panels $2000/ea est.</t>
  </si>
  <si>
    <t xml:space="preserve">     1.2.4.8.3.2.3</t>
  </si>
  <si>
    <t xml:space="preserve">     Test refurbished E-stop panels with reel safety junction boxes, I/O boxes, network boxes, drives</t>
  </si>
  <si>
    <t>test equip</t>
  </si>
  <si>
    <t xml:space="preserve">     1.2.4.8.3.2.4</t>
  </si>
  <si>
    <t xml:space="preserve">     Develop and document E-stop switch re-wiring plans for TOS, procure spare slap switches</t>
  </si>
  <si>
    <t xml:space="preserve">     1.2.4.8.3.2.5</t>
  </si>
  <si>
    <t xml:space="preserve">     (PY4) Design new E-stop controllers for TOS, build and test boxes</t>
  </si>
  <si>
    <t xml:space="preserve">     1.2.4.8.3.2.6</t>
  </si>
  <si>
    <t xml:space="preserve">     Design new E-stop controllers for TOS, build and test boxes</t>
  </si>
  <si>
    <t>Circuit boards, industrial switches, MS connectors, enclosures.  Qty = 2 @ $1500/ea materials.  Copy DCC controller design</t>
  </si>
  <si>
    <t>1.2.4.8.3.3</t>
  </si>
  <si>
    <t>CS TOS HW3: Network &amp; PLC</t>
  </si>
  <si>
    <t xml:space="preserve">     1.2.4.8.3.3.1</t>
  </si>
  <si>
    <t xml:space="preserve">     Spec and procure new power supplies for TOS network boxes, procure DGH gateway, document changes</t>
  </si>
  <si>
    <t>2x TOS network boxes.  Power supplies ~ 2x $100 = $200, Gateway 2x $725 = $1450, Total = $1650.  See this link for Gateway quote</t>
  </si>
  <si>
    <t xml:space="preserve">     1.2.4.8.3.3.2</t>
  </si>
  <si>
    <t xml:space="preserve">     Document plans for TOS network box upgrades, specify and procure tools and materials</t>
  </si>
  <si>
    <t>specialty tools and connection hardware, wiring</t>
  </si>
  <si>
    <t xml:space="preserve">     1.2.4.8.3.3.3</t>
  </si>
  <si>
    <t xml:space="preserve">     Spec TOS network switch location, spec cables to drives, I/O boxes, network box, DCC modem, PC, PLC, e-stop controller</t>
  </si>
  <si>
    <t>Industrial Ethernet cables, connectors</t>
  </si>
  <si>
    <t xml:space="preserve">     1.2.4.8.3.3.4</t>
  </si>
  <si>
    <t xml:space="preserve">     Design enclosures for TOS PLCs and attached I/O used for payout encoders, load cells; procure parts</t>
  </si>
  <si>
    <t>supplemental to core PLCs in 1.2.4.2.  This tasks captures some anticipated additional I/O and connection hardware for motion control system, and packaging the PLCs into the TOS control rooms, wire management, etc.  Engr. Est.  $1000/TOS x 2 TOSes</t>
  </si>
  <si>
    <t xml:space="preserve">     1.2.4.8.3.3.5</t>
  </si>
  <si>
    <t xml:space="preserve">     Construct enclosures for TOS PLCs and attached I/O , test</t>
  </si>
  <si>
    <t>1.2.4.8.3.4</t>
  </si>
  <si>
    <t>CS TOS HW4: I/O Boxes</t>
  </si>
  <si>
    <t xml:space="preserve">     1.2.4.8.3.4.1</t>
  </si>
  <si>
    <t xml:space="preserve">     Design I/O box upgrades using A-B Point I/O modules, install</t>
  </si>
  <si>
    <t xml:space="preserve">     1.2.4.8.3.4.2</t>
  </si>
  <si>
    <t xml:space="preserve">     Test I/O boxes with pendants and motor drives</t>
  </si>
  <si>
    <t xml:space="preserve">     1.2.4.8.3.4.3</t>
  </si>
  <si>
    <t xml:space="preserve">     Design and build cables for I/O box connections to motor drives and E-stop box</t>
  </si>
  <si>
    <t xml:space="preserve">     1.2.4.8.3.4.4</t>
  </si>
  <si>
    <t xml:space="preserve">     Rebuild two portable I/O boxes, test (used to operate return water cable reel motor drives with pendant)</t>
  </si>
  <si>
    <t>1.2.4.8.3.5</t>
  </si>
  <si>
    <t>CS TOS HW5-6: Maintain Documentation, Develop Field Plans</t>
  </si>
  <si>
    <t xml:space="preserve">     1.2.4.8.3.5.1</t>
  </si>
  <si>
    <t xml:space="preserve">     Develop and document on-ice test plans for E-stop, Reel-Stop, and Fault Detection hardware</t>
  </si>
  <si>
    <t xml:space="preserve">     1.2.4.8.3.5.2</t>
  </si>
  <si>
    <t xml:space="preserve">     Develop and document on-ice test plans for integrated hardware</t>
  </si>
  <si>
    <t>1.2.4.8.3.6</t>
  </si>
  <si>
    <t>CS TOS HW7: Tower Payout Encoders &amp; Load Cells</t>
  </si>
  <si>
    <t xml:space="preserve">     1.2.4.8.3.6.1</t>
  </si>
  <si>
    <t xml:space="preserve">     Review documentation, specify hose and cable payout encoders, specify load cells, procure</t>
  </si>
  <si>
    <t xml:space="preserve">     1.2.4.8.3.6.2</t>
  </si>
  <si>
    <t xml:space="preserve">     Test load cells and payout encoders with PLC, verify functionality required for payout control; load sharing</t>
  </si>
  <si>
    <t>1.2.4.8.3.7</t>
  </si>
  <si>
    <t>CS TOS HW8: Line Filters for All Drives in TOS2, Identify and Procure</t>
  </si>
  <si>
    <t>1.2.4.8.3.8</t>
  </si>
  <si>
    <t>CS TOS HW9: Tower Hoist Reconnect Materials TOS2, Identify and Procure</t>
  </si>
  <si>
    <t>est. power and signal wiring and connectors</t>
  </si>
  <si>
    <t>1.2.4.8.3.9</t>
  </si>
  <si>
    <t>CS TOS HW10: Review deployment plans and HW, integrate with drill</t>
  </si>
  <si>
    <t>1.2.4.8.3.10</t>
  </si>
  <si>
    <t>CS TOS Develop PLC Space SW Functionality</t>
  </si>
  <si>
    <t xml:space="preserve">     1.2.4.8.3.10.1</t>
  </si>
  <si>
    <t xml:space="preserve">     Develop general control/monitoring software</t>
  </si>
  <si>
    <t xml:space="preserve">     1.2.4.8.3.10.2</t>
  </si>
  <si>
    <t xml:space="preserve">     Develop reel control software(MCR/LW, DSHR/LW, RWHR, RWCR, Tower Winch)</t>
  </si>
  <si>
    <t xml:space="preserve">     1.2.4.8.3.10.3</t>
  </si>
  <si>
    <t xml:space="preserve">     Develop tension-sharing algorithm software (MCR/LW, DSHR/LW)</t>
  </si>
  <si>
    <t xml:space="preserve">     1.2.4.8.3.10.4</t>
  </si>
  <si>
    <t xml:space="preserve">     Develop drillhead data monitoring interface)</t>
  </si>
  <si>
    <t xml:space="preserve">     1.2.4.8.3.10.5</t>
  </si>
  <si>
    <t xml:space="preserve">     Configure/document network switch</t>
  </si>
  <si>
    <t xml:space="preserve">     1.2.4.8.3.10.6</t>
  </si>
  <si>
    <t xml:space="preserve">     Configure RTA gateway to M-DGH interface</t>
  </si>
  <si>
    <t xml:space="preserve">     1.2.4.8.3.10.7</t>
  </si>
  <si>
    <t xml:space="preserve">     Configure  M-DGHs</t>
  </si>
  <si>
    <t xml:space="preserve">     1.2.4.8.3.10.8</t>
  </si>
  <si>
    <t xml:space="preserve">     1.2.4.8.3.10.9</t>
  </si>
  <si>
    <t>1.2.4.8.4</t>
  </si>
  <si>
    <t>CS Drillheads</t>
  </si>
  <si>
    <t>1.2.4.8.4.1</t>
  </si>
  <si>
    <t>CS HW Drillhead sofware/hardware production version</t>
  </si>
  <si>
    <t>Industrial-grade Raspberry Pi, mounted in drillhead power supply chassis.  Redundant (2 per chassis).  1 set in each TOS.  Rasp Pi $335/ea x (2*2 + 2 spares) = $2010.  Cabling and connectors ~$500.  Total = $2510.  Click here for RaspPi quote.</t>
  </si>
  <si>
    <t>1.2.4.8.4.2</t>
  </si>
  <si>
    <t>Develop Linux SW Functionality</t>
  </si>
  <si>
    <t xml:space="preserve">     1.2.4.8.4.2.1</t>
  </si>
  <si>
    <t xml:space="preserve">     Port C-Lang ingest process to rPI platform &amp; test</t>
  </si>
  <si>
    <t xml:space="preserve">     1.2.4.8.4.2.2</t>
  </si>
  <si>
    <t xml:space="preserve">     Integrate rPI platform into PLC infrastructure</t>
  </si>
  <si>
    <t xml:space="preserve">     1.2.4.8.4.2.3</t>
  </si>
  <si>
    <t>1.2.4.8.5</t>
  </si>
  <si>
    <t>CS DCC, WT1, and Fuel Daytank</t>
  </si>
  <si>
    <t>1.2.4.8.5.1</t>
  </si>
  <si>
    <t>Design, construct and test master E-stop controller, produce documentation and user instructions</t>
  </si>
  <si>
    <t>Circuit boards, industrial switches, MS connectors, enclosures.  This is first article (design duplicated for TOS controllers).  Est.</t>
  </si>
  <si>
    <t>1.2.4.8.5.2</t>
  </si>
  <si>
    <t>Design and construct general-purpose I/O box for fuel sled, gather required component stock to install</t>
  </si>
  <si>
    <t>1.2.4.8.5.3</t>
  </si>
  <si>
    <t>Procure 20 kW three-phase heater for DCC and 208V breakers</t>
  </si>
  <si>
    <t>heater + spare 2 x $1576 = $3152
This link points to heater quote</t>
  </si>
  <si>
    <t>1.2.4.8.5.4</t>
  </si>
  <si>
    <t>WT1 VT pump drives: procure, configure, rewire plan</t>
  </si>
  <si>
    <t>15 hp drives: 2 @ ($2166 + $75.61frame) = $4483
plus $600 for pigtail and connectors config
Total = $5083
This link points to AB motor drive quote, see second item from top, 4198292</t>
  </si>
  <si>
    <t>1.2.4.8.5.5</t>
  </si>
  <si>
    <t>WT1 VT pump drives: final configure</t>
  </si>
  <si>
    <t>1.2.4.8.5.6</t>
  </si>
  <si>
    <t>WT1 VT pump drives: install plan and kit</t>
  </si>
  <si>
    <t>est. for hardware needed for VFD installation kits.  This are new install locations, not existing.  Material and hardware.  2x drives to install.</t>
  </si>
  <si>
    <t>1.2.4.8.5.7</t>
  </si>
  <si>
    <t>Develop PLC-Fuel DayTank SW Functionality</t>
  </si>
  <si>
    <t xml:space="preserve">     1.2.4.8.5.7.1</t>
  </si>
  <si>
    <t xml:space="preserve">     Develop fuel system sensor readout ;  (multi-level tank status, control relay status )</t>
  </si>
  <si>
    <t xml:space="preserve">     1.2.4.8.5.7.2</t>
  </si>
  <si>
    <t xml:space="preserve">     Configure/document Point I/O Block</t>
  </si>
  <si>
    <t xml:space="preserve">     1.2.4.8.5.7.3</t>
  </si>
  <si>
    <t xml:space="preserve">     1.2.4.8.5.7.4</t>
  </si>
  <si>
    <t>1.2.4.8.6</t>
  </si>
  <si>
    <t>CS Gensets</t>
  </si>
  <si>
    <t>1.2.4.8.6.1</t>
  </si>
  <si>
    <t>CS Gensets HW - identify, procure, assemble</t>
  </si>
  <si>
    <t>1.2.4.8.6.2</t>
  </si>
  <si>
    <t>Develop PLC-Gens MDSs SW Functionality</t>
  </si>
  <si>
    <t xml:space="preserve">     1.2.4.8.6.2.1</t>
  </si>
  <si>
    <t xml:space="preserve">     Develop sensor readout; (bldg temps, fuel temps, supply/return water temps)</t>
  </si>
  <si>
    <t xml:space="preserve">     1.2.4.8.6.2.2</t>
  </si>
  <si>
    <t xml:space="preserve">     Develop sensor readout; (engine jacket temps, exhaust temps, drip pan status)</t>
  </si>
  <si>
    <t xml:space="preserve">     1.2.4.8.6.2.3</t>
  </si>
  <si>
    <t xml:space="preserve">     Configure/document  network switch</t>
  </si>
  <si>
    <t xml:space="preserve">     1.2.4.8.6.2.4</t>
  </si>
  <si>
    <t xml:space="preserve">     Configure/document RTA gateway to M-DGH interface</t>
  </si>
  <si>
    <t xml:space="preserve">     1.2.4.8.6.2.5</t>
  </si>
  <si>
    <t xml:space="preserve">     Configure/document  M-DGHs</t>
  </si>
  <si>
    <t xml:space="preserve">     1.2.4.8.6.2.6</t>
  </si>
  <si>
    <t>1.2.4.8.7</t>
  </si>
  <si>
    <t>CS HPP</t>
  </si>
  <si>
    <t>1.2.4.8.7.1</t>
  </si>
  <si>
    <t>CS HPP HW1: Motor Drive Config &amp; Install Kits</t>
  </si>
  <si>
    <t xml:space="preserve">     1.2.4.8.7.1.1</t>
  </si>
  <si>
    <t xml:space="preserve">     Procure HPP motor drives (four PF-755 50 hp vfds)  (8 hours, task is finished)</t>
  </si>
  <si>
    <t xml:space="preserve">     1.2.4.8.7.1.2</t>
  </si>
  <si>
    <t xml:space="preserve">     Configure four HPP VFDs with accessories, connection pigtails, document</t>
  </si>
  <si>
    <t xml:space="preserve">     1.2.4.8.7.1.3</t>
  </si>
  <si>
    <t>est. for hardware needed for VFD installation kits.  Use existing mounting locations but adapt for new form factor.  Material and hardware.  4x drives to install.</t>
  </si>
  <si>
    <t xml:space="preserve">     1.2.4.8.7.1.4</t>
  </si>
  <si>
    <t xml:space="preserve">          SW configuration and autotuning</t>
  </si>
  <si>
    <t>1.2.4.8.7.2</t>
  </si>
  <si>
    <t>CS HPP HW2: Signal and Readout Definition, Procedures</t>
  </si>
  <si>
    <t xml:space="preserve">     1.2.4.8.7.2.1</t>
  </si>
  <si>
    <t xml:space="preserve">     Define requirements and procedures for reading signals applied to HPP motor drives</t>
  </si>
  <si>
    <t xml:space="preserve">     1.2.4.8.7.2.2</t>
  </si>
  <si>
    <t xml:space="preserve">     Define method of verifying sensor readout accuracy (reading vs stimulus)</t>
  </si>
  <si>
    <t xml:space="preserve">     1.2.4.8.7.2.3</t>
  </si>
  <si>
    <t xml:space="preserve">     Develop and document test procedures for on-ice personnel</t>
  </si>
  <si>
    <t>1.2.4.8.7.3</t>
  </si>
  <si>
    <t>CS HPP HW3: PLC Hardware, Box Build, Testing</t>
  </si>
  <si>
    <t xml:space="preserve">     1.2.4.8.7.3.1</t>
  </si>
  <si>
    <t xml:space="preserve">     Define core HPP PLC functions and requirements, define needed I/O connections</t>
  </si>
  <si>
    <t xml:space="preserve">     1.2.4.8.7.3.2</t>
  </si>
  <si>
    <t xml:space="preserve">     Select PLC, Enclosure, Power supplies, I/O expansion cards, power distribution, connectors and cables</t>
  </si>
  <si>
    <t xml:space="preserve">     1.2.4.8.7.3.3</t>
  </si>
  <si>
    <t xml:space="preserve">     Design and Construct PLC enclosure</t>
  </si>
  <si>
    <t>remote i/o WITH PLC, see breakdown below.</t>
  </si>
  <si>
    <t xml:space="preserve">     1.2.4.8.7.3.4</t>
  </si>
  <si>
    <t xml:space="preserve">     Test HPP PLC enclosure with HPP Network box</t>
  </si>
  <si>
    <t>1.2.4.8.7.4</t>
  </si>
  <si>
    <t>CS HPP HW4: Charge Pump Motor Controllers</t>
  </si>
  <si>
    <t xml:space="preserve">     1.2.4.8.7.4.1</t>
  </si>
  <si>
    <t xml:space="preserve">     Install PF-70 motor drive in test bed, configure with local control system, test</t>
  </si>
  <si>
    <t xml:space="preserve">     1.2.4.8.7.4.2</t>
  </si>
  <si>
    <t xml:space="preserve">     Procure additional drives for charge pumps (4), AC and network pigtail materials</t>
  </si>
  <si>
    <t>AB PF70 drives, $2601/ea x 5 (incl 1x spare) = $13005.  AC and network pigtail materials est. $300/drive -&gt; 5x300 = $1500
Total = $14505
This link points to PF70 quote</t>
  </si>
  <si>
    <t xml:space="preserve">     1.2.4.8.7.4.3</t>
  </si>
  <si>
    <t xml:space="preserve">     Connectorize four drives with power and network pigtails, test each in test bed</t>
  </si>
  <si>
    <t>Materials to accomodate this testing in the testBed, mech and elec.  Est.</t>
  </si>
  <si>
    <t>1.2.4.8.7.5</t>
  </si>
  <si>
    <t>CS HPP HW5: Sensor Box Reconfig &amp; Test</t>
  </si>
  <si>
    <t xml:space="preserve">     1.2.4.8.7.5.1</t>
  </si>
  <si>
    <t xml:space="preserve">     Build and test a portable network box for sensor box testing (Gateway, power supply, connectors)</t>
  </si>
  <si>
    <t xml:space="preserve">     1.2.4.8.7.5.2</t>
  </si>
  <si>
    <t xml:space="preserve">     Procure and configure test equipment needed to calibrate individual sensors, provide user instructions</t>
  </si>
  <si>
    <t xml:space="preserve">     1.2.4.8.7.5.3</t>
  </si>
  <si>
    <t xml:space="preserve">     Connect HPP sensor readout box with sensor box, connect to network box, test all sensors and document</t>
  </si>
  <si>
    <t>1.2.4.8.7.6</t>
  </si>
  <si>
    <t>CS HPP HW6: Sensor Box DGH Reconfig &amp; Test</t>
  </si>
  <si>
    <t>1.2.4.8.7.7</t>
  </si>
  <si>
    <t xml:space="preserve">     CS HPP HW7: Estop box Re-outfitting</t>
  </si>
  <si>
    <t xml:space="preserve">     1.2.4.8.7.7.1</t>
  </si>
  <si>
    <t xml:space="preserve">     Select and procure E-stop relays for pump VFD Enable signals</t>
  </si>
  <si>
    <t>est.</t>
  </si>
  <si>
    <t xml:space="preserve">     1.2.4.8.7.7.2</t>
  </si>
  <si>
    <t xml:space="preserve">     Develop and document rewiring instructions for HPP E-stop box</t>
  </si>
  <si>
    <t>1.2.4.8.7.8</t>
  </si>
  <si>
    <t>CS HPP HW8: Network Box Refurb &amp; Config</t>
  </si>
  <si>
    <t xml:space="preserve">     1.2.4.8.7.8.1</t>
  </si>
  <si>
    <t xml:space="preserve">     Select and procure a wall-mount managed Ethernet switch for the HPP electrical closet</t>
  </si>
  <si>
    <t xml:space="preserve">     1.2.4.8.7.8.2</t>
  </si>
  <si>
    <t xml:space="preserve">     1.2.4.8.7.8.3</t>
  </si>
  <si>
    <t xml:space="preserve">     Refurbish the HPP network box, document as-built configureation</t>
  </si>
  <si>
    <t xml:space="preserve">     1.2.4.8.7.8.4</t>
  </si>
  <si>
    <t xml:space="preserve">     Select and procure HPP network switch enclosure, integrate with switch</t>
  </si>
  <si>
    <t>1.2.4.8.7.9</t>
  </si>
  <si>
    <t>CS HPP HW9-10: Maintain Documentation, Prepare Field Plans</t>
  </si>
  <si>
    <t xml:space="preserve">     1.2.4.8.7.9.1</t>
  </si>
  <si>
    <t xml:space="preserve">     Develop and document test plans for all HPP system components</t>
  </si>
  <si>
    <t xml:space="preserve">     1.2.4.8.7.9.2</t>
  </si>
  <si>
    <t xml:space="preserve">     Review Gen-1 docs, identify where sensor connections terminated, plan for field integration and test</t>
  </si>
  <si>
    <t>1.2.4.8.7.10</t>
  </si>
  <si>
    <t>Develop Local HPP PLC SW Functionality</t>
  </si>
  <si>
    <t xml:space="preserve">     1.2.4.8.7.10.1</t>
  </si>
  <si>
    <t xml:space="preserve">     Develop water path sensor readout; (pressure, temp, flow)</t>
  </si>
  <si>
    <t xml:space="preserve">     1.2.4.8.7.10.2</t>
  </si>
  <si>
    <t xml:space="preserve">     1.2.4.8.7.10.3</t>
  </si>
  <si>
    <t xml:space="preserve">     Build shared data-tagging w/ DCC core controller</t>
  </si>
  <si>
    <t xml:space="preserve">     1.2.4.8.7.10.4</t>
  </si>
  <si>
    <t xml:space="preserve">     1.2.4.8.7.10.5</t>
  </si>
  <si>
    <t xml:space="preserve">     Develop charge pump control; (variable speed velocity drives OR Soft Starter)</t>
  </si>
  <si>
    <t xml:space="preserve">     1.2.4.8.7.10.6</t>
  </si>
  <si>
    <t xml:space="preserve">     1.2.4.8.7.10.7</t>
  </si>
  <si>
    <t xml:space="preserve">     1.2.4.8.7.10.8</t>
  </si>
  <si>
    <t xml:space="preserve">     1.2.4.8.7.10.9</t>
  </si>
  <si>
    <t xml:space="preserve">     1.2.4.8.7.10.10</t>
  </si>
  <si>
    <t>1.2.4.8.8</t>
  </si>
  <si>
    <t>CS ARA Rodwell System</t>
  </si>
  <si>
    <t>1.2.4.8.8.1</t>
  </si>
  <si>
    <t xml:space="preserve">     1.2.4.8.8.1.1</t>
  </si>
  <si>
    <t xml:space="preserve">     CS ARA HW: new system controls and tie-in</t>
  </si>
  <si>
    <t xml:space="preserve">     1.2.4.8.8.1.2</t>
  </si>
  <si>
    <t xml:space="preserve">     Review ARA drill system documentation and develop a new configuration for Rodewell</t>
  </si>
  <si>
    <t xml:space="preserve">     1.2.4.8.8.1.3</t>
  </si>
  <si>
    <t xml:space="preserve">     Select and procure new motor drives for Rodwell pump and combo-cable winch</t>
  </si>
  <si>
    <t xml:space="preserve">     1.2.4.8.8.1.4</t>
  </si>
  <si>
    <t xml:space="preserve">     Procure gateway for monitoring control pane instruments, plan for installation in the control box</t>
  </si>
  <si>
    <t xml:space="preserve">     1.2.4.8.8.1.5</t>
  </si>
  <si>
    <t xml:space="preserve">     Select and procure new hardware to capture flow sensor pulse rates (A-B I/O hardware)</t>
  </si>
  <si>
    <t xml:space="preserve">     1.2.4.8.8.1.6</t>
  </si>
  <si>
    <t xml:space="preserve">     Design and Build network cable, E-stop cable, for connecting rodwell system  to drill system</t>
  </si>
  <si>
    <t>1.2.4.8.8.2</t>
  </si>
  <si>
    <t>Develop PLC-Rodwell SW Functionality</t>
  </si>
  <si>
    <t xml:space="preserve">     1.2.4.8.8.2.1</t>
  </si>
  <si>
    <t xml:space="preserve">     Develop ARA-drill sensor readout; (heater flows, head press, tank level)</t>
  </si>
  <si>
    <t xml:space="preserve">     1.2.4.8.8.2.2</t>
  </si>
  <si>
    <t xml:space="preserve">     1.2.4.8.8.2.3</t>
  </si>
  <si>
    <t xml:space="preserve">     1.2.4.8.8.2.4</t>
  </si>
  <si>
    <t xml:space="preserve">     1.2.4.8.8.2.5</t>
  </si>
  <si>
    <t xml:space="preserve">     1.2.4.8.8.2.6</t>
  </si>
  <si>
    <t xml:space="preserve">     1.2.4.8.8.2.7</t>
  </si>
  <si>
    <t xml:space="preserve">     1.2.4.8.8.2.8</t>
  </si>
  <si>
    <t>REMOTE I/O KIT (for est.)</t>
  </si>
  <si>
    <t>This is a representative kit, design is still underway</t>
  </si>
  <si>
    <t>w/ remote PLC</t>
  </si>
  <si>
    <t>w/o remote PLC</t>
  </si>
  <si>
    <t>reference</t>
  </si>
  <si>
    <t>Compact Logix PLC</t>
  </si>
  <si>
    <t>link - see last line item</t>
  </si>
  <si>
    <t>I/O blocks</t>
  </si>
  <si>
    <t>link - ~ave of discrete and analog i/o modules</t>
  </si>
  <si>
    <t>Ethernet IP</t>
  </si>
  <si>
    <t>Power</t>
  </si>
  <si>
    <t>Enclosure</t>
  </si>
  <si>
    <t>All-in-One 11x17 printer = $3599.99
Chairs, qty=6 x $1195/ea = $7170
Total = $10770
See following quotes at this link:
- 1.2.4_Printer_HP…
- 1.2.4 Chair Aeron…</t>
  </si>
  <si>
    <t>1x SOLO display ($100) and 1x SOLO controller ($111) + custom mounting kit.  See "1.2.4 Solo" quotes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</si>
</sst>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  <numFmt numFmtId="167" formatCode="_([$$-409]* #,##0_);_([$$-409]* \(#,##0\);_([$$-409]* &quot;-&quot;??_);_(@_)"/>
  </numFmts>
  <fonts count="3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808080"/>
      <name val="Calibri"/>
      <family val="2"/>
    </font>
    <font>
      <sz val="11"/>
      <color rgb="FF8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808080"/>
      <name val="Calibri"/>
      <family val="2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 style="medium">
        <color rgb="FFE2EFD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/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center"/>
    </xf>
    <xf numFmtId="0" fontId="4" fillId="5" borderId="7" xfId="0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3" borderId="11" xfId="0" applyFont="1" applyFill="1" applyBorder="1" applyAlignment="1">
      <alignment wrapText="1"/>
    </xf>
    <xf numFmtId="165" fontId="3" fillId="4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 wrapText="1"/>
    </xf>
    <xf numFmtId="165" fontId="4" fillId="4" borderId="21" xfId="0" applyNumberFormat="1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/>
    </xf>
    <xf numFmtId="0" fontId="3" fillId="6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4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wrapText="1"/>
    </xf>
    <xf numFmtId="165" fontId="3" fillId="4" borderId="14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wrapText="1"/>
    </xf>
    <xf numFmtId="0" fontId="6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0" fontId="3" fillId="3" borderId="25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2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164" fontId="3" fillId="2" borderId="35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35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44" fontId="9" fillId="2" borderId="37" xfId="0" applyNumberFormat="1" applyFont="1" applyFill="1" applyBorder="1" applyAlignment="1">
      <alignment horizontal="left" wrapText="1"/>
    </xf>
    <xf numFmtId="0" fontId="9" fillId="3" borderId="3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165" fontId="9" fillId="4" borderId="39" xfId="0" applyNumberFormat="1" applyFont="1" applyFill="1" applyBorder="1" applyAlignment="1">
      <alignment horizontal="center"/>
    </xf>
    <xf numFmtId="0" fontId="6" fillId="0" borderId="0" xfId="0" applyFont="1"/>
    <xf numFmtId="0" fontId="4" fillId="6" borderId="24" xfId="0" applyFont="1" applyFill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6" fontId="3" fillId="2" borderId="0" xfId="0" applyNumberFormat="1" applyFont="1" applyFill="1" applyAlignment="1">
      <alignment wrapText="1"/>
    </xf>
    <xf numFmtId="166" fontId="4" fillId="2" borderId="18" xfId="0" applyNumberFormat="1" applyFont="1" applyFill="1" applyBorder="1" applyAlignment="1">
      <alignment horizontal="center" wrapText="1"/>
    </xf>
    <xf numFmtId="166" fontId="3" fillId="2" borderId="4" xfId="0" applyNumberFormat="1" applyFont="1" applyFill="1" applyBorder="1" applyAlignment="1">
      <alignment wrapText="1"/>
    </xf>
    <xf numFmtId="166" fontId="6" fillId="0" borderId="0" xfId="0" applyNumberFormat="1" applyFont="1" applyAlignment="1">
      <alignment wrapText="1"/>
    </xf>
    <xf numFmtId="166" fontId="9" fillId="2" borderId="37" xfId="0" applyNumberFormat="1" applyFont="1" applyFill="1" applyBorder="1" applyAlignment="1">
      <alignment horizontal="left" wrapText="1"/>
    </xf>
    <xf numFmtId="166" fontId="0" fillId="0" borderId="0" xfId="0" applyNumberFormat="1"/>
    <xf numFmtId="0" fontId="3" fillId="0" borderId="2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2" borderId="35" xfId="0" applyFont="1" applyFill="1" applyBorder="1" applyAlignment="1">
      <alignment horizont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/>
    </xf>
    <xf numFmtId="0" fontId="11" fillId="6" borderId="2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wrapText="1"/>
    </xf>
    <xf numFmtId="0" fontId="11" fillId="2" borderId="4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left" wrapText="1"/>
    </xf>
    <xf numFmtId="164" fontId="11" fillId="2" borderId="5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wrapText="1"/>
    </xf>
    <xf numFmtId="0" fontId="11" fillId="2" borderId="30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164" fontId="11" fillId="3" borderId="6" xfId="0" applyNumberFormat="1" applyFont="1" applyFill="1" applyBorder="1" applyAlignment="1">
      <alignment horizontal="center"/>
    </xf>
    <xf numFmtId="0" fontId="11" fillId="3" borderId="30" xfId="0" applyFont="1" applyFill="1" applyBorder="1" applyAlignment="1">
      <alignment wrapText="1"/>
    </xf>
    <xf numFmtId="165" fontId="11" fillId="4" borderId="6" xfId="0" applyNumberFormat="1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 wrapText="1"/>
    </xf>
    <xf numFmtId="0" fontId="11" fillId="5" borderId="24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horizontal="center" wrapText="1"/>
    </xf>
    <xf numFmtId="0" fontId="12" fillId="0" borderId="0" xfId="0" applyFont="1"/>
    <xf numFmtId="0" fontId="3" fillId="7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0" xfId="0" applyFon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15" fillId="0" borderId="0" xfId="0" applyNumberFormat="1" applyFont="1"/>
    <xf numFmtId="166" fontId="16" fillId="0" borderId="0" xfId="0" applyNumberFormat="1" applyFont="1"/>
    <xf numFmtId="0" fontId="15" fillId="0" borderId="0" xfId="0" applyFont="1" applyAlignment="1">
      <alignment horizontal="center" wrapText="1"/>
    </xf>
    <xf numFmtId="167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166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horizontal="center" wrapText="1"/>
    </xf>
    <xf numFmtId="166" fontId="20" fillId="0" borderId="0" xfId="0" applyNumberFormat="1" applyFont="1" applyAlignment="1">
      <alignment horizontal="left" indent="1"/>
    </xf>
    <xf numFmtId="0" fontId="20" fillId="0" borderId="0" xfId="0" applyFont="1" applyAlignment="1">
      <alignment horizontal="center"/>
    </xf>
    <xf numFmtId="167" fontId="20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 wrapText="1"/>
    </xf>
    <xf numFmtId="164" fontId="17" fillId="0" borderId="0" xfId="0" applyNumberFormat="1" applyFont="1" applyAlignment="1">
      <alignment wrapText="1"/>
    </xf>
    <xf numFmtId="166" fontId="21" fillId="0" borderId="0" xfId="0" applyNumberFormat="1" applyFont="1" applyAlignment="1">
      <alignment horizontal="left" wrapText="1" indent="1"/>
    </xf>
    <xf numFmtId="0" fontId="21" fillId="0" borderId="0" xfId="0" applyFont="1" applyAlignment="1">
      <alignment horizontal="center" wrapText="1"/>
    </xf>
    <xf numFmtId="0" fontId="22" fillId="0" borderId="0" xfId="1" applyFont="1" applyAlignment="1">
      <alignment horizontal="center" wrapText="1"/>
    </xf>
    <xf numFmtId="0" fontId="23" fillId="0" borderId="0" xfId="0" applyFont="1"/>
    <xf numFmtId="0" fontId="11" fillId="0" borderId="24" xfId="0" applyFont="1" applyBorder="1" applyAlignment="1">
      <alignment horizontal="center" wrapText="1"/>
    </xf>
    <xf numFmtId="166" fontId="11" fillId="2" borderId="4" xfId="0" applyNumberFormat="1" applyFont="1" applyFill="1" applyBorder="1" applyAlignment="1">
      <alignment wrapText="1"/>
    </xf>
    <xf numFmtId="1" fontId="12" fillId="0" borderId="0" xfId="0" applyNumberFormat="1" applyFont="1" applyAlignment="1">
      <alignment horizontal="center"/>
    </xf>
    <xf numFmtId="0" fontId="3" fillId="7" borderId="24" xfId="0" applyFont="1" applyFill="1" applyBorder="1" applyAlignment="1">
      <alignment horizontal="left" wrapText="1"/>
    </xf>
    <xf numFmtId="165" fontId="17" fillId="0" borderId="0" xfId="0" applyNumberFormat="1" applyFont="1" applyAlignment="1">
      <alignment horizontal="center" wrapText="1"/>
    </xf>
    <xf numFmtId="165" fontId="18" fillId="0" borderId="0" xfId="0" applyNumberFormat="1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1" fillId="2" borderId="27" xfId="0" applyFont="1" applyFill="1" applyBorder="1" applyAlignment="1">
      <alignment wrapText="1"/>
    </xf>
    <xf numFmtId="0" fontId="11" fillId="2" borderId="31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wrapText="1"/>
    </xf>
    <xf numFmtId="0" fontId="11" fillId="5" borderId="32" xfId="0" applyFont="1" applyFill="1" applyBorder="1" applyAlignment="1">
      <alignment horizontal="center" wrapText="1"/>
    </xf>
    <xf numFmtId="0" fontId="11" fillId="5" borderId="26" xfId="0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3" fillId="2" borderId="29" xfId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4" fillId="8" borderId="2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wrapText="1"/>
    </xf>
    <xf numFmtId="0" fontId="16" fillId="0" borderId="0" xfId="0" applyFont="1"/>
    <xf numFmtId="0" fontId="21" fillId="0" borderId="0" xfId="0" applyFont="1" applyAlignment="1">
      <alignment horizontal="center"/>
    </xf>
    <xf numFmtId="0" fontId="4" fillId="8" borderId="24" xfId="0" applyFont="1" applyFill="1" applyBorder="1" applyAlignment="1">
      <alignment horizontal="left" wrapText="1"/>
    </xf>
    <xf numFmtId="165" fontId="14" fillId="0" borderId="0" xfId="0" applyNumberFormat="1" applyFont="1"/>
    <xf numFmtId="0" fontId="13" fillId="2" borderId="29" xfId="1" applyFill="1" applyBorder="1" applyAlignment="1">
      <alignment horizontal="left" wrapText="1"/>
    </xf>
    <xf numFmtId="0" fontId="4" fillId="0" borderId="24" xfId="0" applyFont="1" applyBorder="1" applyAlignment="1">
      <alignment horizontal="center"/>
    </xf>
    <xf numFmtId="0" fontId="11" fillId="8" borderId="24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25" fillId="6" borderId="24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center" wrapText="1"/>
    </xf>
    <xf numFmtId="165" fontId="11" fillId="4" borderId="14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 wrapText="1"/>
    </xf>
    <xf numFmtId="0" fontId="25" fillId="8" borderId="24" xfId="0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4" fillId="9" borderId="0" xfId="0" applyFont="1" applyFill="1" applyAlignment="1">
      <alignment wrapText="1"/>
    </xf>
    <xf numFmtId="0" fontId="24" fillId="9" borderId="40" xfId="0" applyFont="1" applyFill="1" applyBorder="1" applyAlignment="1">
      <alignment wrapText="1"/>
    </xf>
    <xf numFmtId="0" fontId="26" fillId="2" borderId="4" xfId="0" applyFont="1" applyFill="1" applyBorder="1" applyAlignment="1">
      <alignment wrapText="1"/>
    </xf>
    <xf numFmtId="0" fontId="27" fillId="0" borderId="0" xfId="0" applyFont="1"/>
    <xf numFmtId="0" fontId="26" fillId="0" borderId="0" xfId="0" applyFont="1" applyAlignment="1">
      <alignment wrapText="1"/>
    </xf>
    <xf numFmtId="0" fontId="4" fillId="6" borderId="24" xfId="0" applyFont="1" applyFill="1" applyBorder="1" applyAlignment="1">
      <alignment horizontal="left" vertical="center" wrapText="1"/>
    </xf>
    <xf numFmtId="0" fontId="26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44" fontId="11" fillId="2" borderId="4" xfId="0" applyNumberFormat="1" applyFont="1" applyFill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3" fillId="6" borderId="24" xfId="0" applyFont="1" applyFill="1" applyBorder="1" applyAlignment="1">
      <alignment horizontal="left" vertical="center" wrapText="1" indent="2"/>
    </xf>
    <xf numFmtId="0" fontId="11" fillId="6" borderId="24" xfId="0" applyFont="1" applyFill="1" applyBorder="1" applyAlignment="1">
      <alignment horizontal="left" vertical="center" wrapText="1" indent="2"/>
    </xf>
    <xf numFmtId="0" fontId="11" fillId="8" borderId="24" xfId="0" applyFont="1" applyFill="1" applyBorder="1" applyAlignment="1">
      <alignment horizontal="left" vertical="center" wrapText="1" indent="2"/>
    </xf>
    <xf numFmtId="0" fontId="25" fillId="0" borderId="24" xfId="0" applyFont="1" applyBorder="1" applyAlignment="1">
      <alignment horizontal="center"/>
    </xf>
    <xf numFmtId="0" fontId="28" fillId="0" borderId="0" xfId="0" applyFont="1"/>
    <xf numFmtId="0" fontId="11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wrapText="1"/>
    </xf>
    <xf numFmtId="0" fontId="29" fillId="0" borderId="0" xfId="0" applyFont="1"/>
    <xf numFmtId="1" fontId="2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0" fontId="22" fillId="0" borderId="0" xfId="1" applyFont="1" applyAlignment="1"/>
    <xf numFmtId="0" fontId="22" fillId="0" borderId="0" xfId="1" applyFont="1" applyAlignment="1">
      <alignment horizontal="left"/>
    </xf>
    <xf numFmtId="0" fontId="13" fillId="0" borderId="0" xfId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5" borderId="7" xfId="0" applyFont="1" applyFill="1" applyBorder="1" applyAlignment="1">
      <alignment horizont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9" fillId="2" borderId="37" xfId="0" applyFont="1" applyFill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/>
    <xf numFmtId="0" fontId="5" fillId="0" borderId="4" xfId="0" applyFont="1" applyBorder="1" applyAlignment="1">
      <alignment horizontal="left"/>
    </xf>
    <xf numFmtId="0" fontId="2" fillId="0" borderId="6" xfId="0" applyFont="1" applyBorder="1" applyAlignment="1"/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45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F49D9AA3-F570-4257-A3A9-00261A459A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100298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29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36CE8EF5-0E04-4A64-9DA3-DCA05BDD8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76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1C1F6779-7F99-4B7F-AA0B-C20579F46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44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9806FC35-D312-46A2-ADE4-AC081A35CE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44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FB9EAFF6-CC8E-423D-8A10-6BDE2A4D8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46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61034CB6-8849-4EF9-A1A2-B69C183C3C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46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6DADCB7-9F6E-4C3F-86E6-EF7F377D1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208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60378729-29FE-4846-BD7D-D9316FF33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share.icecube.wisc.edu/dsweb/Get/Document-90618/1.2.4.2.11.4%20CoreSwitch-Quote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docushare.icecube.wisc.edu/dsweb/Get/Document-90616/1.2.4.2.11.3%20Dell%20Computer%20-%20Quote%20-%203000114063597_DCC-TOS_UPSes.pdf" TargetMode="External"/><Relationship Id="rId7" Type="http://schemas.openxmlformats.org/officeDocument/2006/relationships/hyperlink" Target="https://docushare.icecube.wisc.edu/dsweb/Get/Document-90617/1.2.4.2.11.3%20&amp;%205SPS_TOS_PLC_Chassis_Org_330ERM.xlsx" TargetMode="External"/><Relationship Id="rId12" Type="http://schemas.openxmlformats.org/officeDocument/2006/relationships/hyperlink" Target="https://docushare.icecube.wisc.edu/dsweb/Get/Document-90620/1.2.4_PressureSensorsOmega_Omega%20Quotation%20-%20HC02655643%20-%20Barb%20Birrittella.pdf" TargetMode="External"/><Relationship Id="rId2" Type="http://schemas.openxmlformats.org/officeDocument/2006/relationships/hyperlink" Target="https://docushare.icecube.wisc.edu/dsweb/Get/Document-90615/1.2.4.2.11.2%20US_QUOTE_3000107970123.1.pdf" TargetMode="External"/><Relationship Id="rId1" Type="http://schemas.openxmlformats.org/officeDocument/2006/relationships/hyperlink" Target="https://docushare.icecube.wisc.edu/dsweb/Get/Document-90614/1.2.4.2.11.1%20US_QUOTE_3000107970278.1.pdf" TargetMode="External"/><Relationship Id="rId6" Type="http://schemas.openxmlformats.org/officeDocument/2006/relationships/hyperlink" Target="https://www.dell.com/en-us/shop/kensington-pro-fit-washable-usb-ps-2-keyboard-black/apd/a3424925/pc-accessories" TargetMode="External"/><Relationship Id="rId11" Type="http://schemas.openxmlformats.org/officeDocument/2006/relationships/hyperlink" Target="https://docushare.icecube.wisc.edu/dsweb/Get/Document-90621/1.2.4_dPSensor_N21170-2.doc" TargetMode="External"/><Relationship Id="rId5" Type="http://schemas.openxmlformats.org/officeDocument/2006/relationships/hyperlink" Target="https://www.dell.com/en-us/shop/dell-27-monitor-s2721hn/apd/210-axjy/monitors-monitor-accessories?gacd=9694607-1002-5761040-0-0&amp;dgc=st&amp;ds_rl=1285903&amp;gclid=CjwKCAiAg6yRBhBNEiwAeVyL0KiS-njIc8KVcZ18kmk-T3NZPB_wJxNOWICclk_KNM3PKFaAEZMWpRoCi10QAvD_BwE&amp;gclsrc=aw.ds&amp;nclid=juwcqWhXzat1aIHCJS90OhnXB0HPm9zGMQPSHzXbjVlJUKW6zN1WEd-oJcc4JWh8" TargetMode="External"/><Relationship Id="rId10" Type="http://schemas.openxmlformats.org/officeDocument/2006/relationships/hyperlink" Target="https://docushare.icecube.wisc.edu/dsweb/Get/Document-90617/1.2.4.2.11.3%20&amp;%205SPS_TOS_PLC_Chassis_Org_330ERM.xlsx" TargetMode="External"/><Relationship Id="rId4" Type="http://schemas.openxmlformats.org/officeDocument/2006/relationships/hyperlink" Target="https://docushare.icecube.wisc.edu/dsweb/Get/Document-90616/1.2.4.2.11.3%20Dell%20Computer%20-%20Quote%20-%203000114063597_DCC-TOS_UPSes.pdf" TargetMode="External"/><Relationship Id="rId9" Type="http://schemas.openxmlformats.org/officeDocument/2006/relationships/hyperlink" Target="https://docushare.icecube.wisc.edu/dsweb/Get/Document-90619/1.2.4.2.11.4%20Product%20Detail%20Print%20_%20Insight_PA-220-pric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ocushare.icecube.wisc.edu/dsweb/Get/Document-90622/1.2.4_TestBedServers_US_QUOTE_3000107760875.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docushare.icecube.wisc.edu/dsweb/View/Collection-16522/Document-9062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share.icecube.wisc.edu/dsweb/Get/Document-90632/1.2.4_eHeaterForDCC.pdf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docushare.icecube.wisc.edu/dsweb/View/Collection-16522/Document-90629" TargetMode="External"/><Relationship Id="rId7" Type="http://schemas.openxmlformats.org/officeDocument/2006/relationships/hyperlink" Target="https://docushare.icecube.wisc.edu/dsweb/Get/Document-90631/1.2.4_DrillheadReadInRaspPi.JPG" TargetMode="External"/><Relationship Id="rId12" Type="http://schemas.openxmlformats.org/officeDocument/2006/relationships/hyperlink" Target="https://docushare.icecube.wisc.edu/dsweb/Get/Document-90635/1.2.4_RemoteI-O_PLCcomponents_S6682621-0001_PLC_quote.pdf" TargetMode="External"/><Relationship Id="rId2" Type="http://schemas.openxmlformats.org/officeDocument/2006/relationships/hyperlink" Target="https://docushare.icecube.wisc.edu/dsweb/View/Collection-16522/Document-90629" TargetMode="External"/><Relationship Id="rId1" Type="http://schemas.openxmlformats.org/officeDocument/2006/relationships/hyperlink" Target="https://docushare.icecube.wisc.edu/dsweb/View/Collection-16522/Document-90629" TargetMode="External"/><Relationship Id="rId6" Type="http://schemas.openxmlformats.org/officeDocument/2006/relationships/hyperlink" Target="https://docushare.icecube.wisc.edu/dsweb/Get/Document-90630/1.2.4_Gateway_460ETCMM-NNA4-D%20UWM.pdf" TargetMode="External"/><Relationship Id="rId11" Type="http://schemas.openxmlformats.org/officeDocument/2006/relationships/hyperlink" Target="https://docushare.icecube.wisc.edu/dsweb/Get/Document-90635/1.2.4_RemoteI-O_PLCcomponents_S6682621-0001_PLC_quote.pdf" TargetMode="External"/><Relationship Id="rId5" Type="http://schemas.openxmlformats.org/officeDocument/2006/relationships/hyperlink" Target="https://docushare.icecube.wisc.edu/dsweb/Get/Document-90630/1.2.4_Gateway_460ETCMM-NNA4-D%20UWM.pdf" TargetMode="External"/><Relationship Id="rId10" Type="http://schemas.openxmlformats.org/officeDocument/2006/relationships/hyperlink" Target="https://docushare.icecube.wisc.edu/dsweb/Get/Document-90634/1.2.4_PF70%20and%20Ethernet%20Card%20S6624624-0001.pdf" TargetMode="External"/><Relationship Id="rId4" Type="http://schemas.openxmlformats.org/officeDocument/2006/relationships/hyperlink" Target="https://www.digikey.com/en/products/detail/rigol-technologies/DG1022Z/10468126?utm_adgroup=Test%20and%20Measurement&amp;utm_source=google&amp;utm_medium=cpc&amp;utm_campaign=Shopping_DK%2BSupplier_RIGOL%20Technologies&amp;utm_term=&amp;utm_content=Test%20and%20Measurement&amp;gclid=CjwKCAjwxZqSBhAHEiwASr9n9KOufBPiZCtoj5lQyVu1fbz1lqUsl6HoDcfoVa16wtHX1-c2tHD9hhoCK28QAvD_BwE" TargetMode="External"/><Relationship Id="rId9" Type="http://schemas.openxmlformats.org/officeDocument/2006/relationships/hyperlink" Target="https://docushare.icecube.wisc.edu/dsweb/Get/Document-90633/1.2.4_Motor%20Drives%20and%20Peripherals_S6133564-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tabSelected="1" workbookViewId="0">
      <pane xSplit="9" ySplit="7" topLeftCell="J8" activePane="bottomRight" state="frozen"/>
      <selection pane="topRight"/>
      <selection pane="bottomLeft"/>
      <selection pane="bottomRight" activeCell="C21" sqref="C21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hidden="1" customWidth="1"/>
    <col min="5" max="5" width="8.33203125" hidden="1" customWidth="1"/>
    <col min="6" max="6" width="9.6640625" hidden="1" customWidth="1"/>
    <col min="7" max="7" width="12.33203125" hidden="1" customWidth="1"/>
    <col min="8" max="8" width="58.6640625" hidden="1" customWidth="1"/>
    <col min="9" max="9" width="13.33203125" hidden="1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7" width="0" hidden="1" customWidth="1"/>
  </cols>
  <sheetData>
    <row r="1" spans="1:37" ht="24.75" customHeight="1" x14ac:dyDescent="0.3">
      <c r="A1" s="307" t="s">
        <v>0</v>
      </c>
      <c r="B1" s="305"/>
      <c r="C1" s="306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308" t="s">
        <v>43</v>
      </c>
      <c r="C2" s="309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2</v>
      </c>
      <c r="B3" s="310" t="s">
        <v>3</v>
      </c>
      <c r="C3" s="311"/>
      <c r="D3" s="312" t="s">
        <v>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7" x14ac:dyDescent="0.3">
      <c r="A4" s="2" t="s">
        <v>8</v>
      </c>
      <c r="B4" s="313"/>
      <c r="C4" s="311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9</v>
      </c>
      <c r="B5" s="314"/>
      <c r="C5" s="311"/>
      <c r="D5" s="315" t="s">
        <v>10</v>
      </c>
      <c r="E5" s="295"/>
      <c r="F5" s="296"/>
      <c r="G5" s="17"/>
      <c r="H5" s="30"/>
      <c r="I5" s="18"/>
      <c r="J5" s="17"/>
      <c r="K5" s="315" t="s">
        <v>11</v>
      </c>
      <c r="L5" s="295"/>
      <c r="M5" s="295"/>
      <c r="N5" s="295"/>
      <c r="O5" s="295"/>
      <c r="P5" s="295"/>
      <c r="Q5" s="296"/>
      <c r="R5" s="31"/>
      <c r="S5" s="20"/>
      <c r="T5" s="294" t="s">
        <v>12</v>
      </c>
      <c r="U5" s="295"/>
      <c r="V5" s="295"/>
      <c r="W5" s="296"/>
      <c r="X5" s="22"/>
      <c r="Y5" s="23"/>
      <c r="Z5" s="24"/>
      <c r="AA5" s="25"/>
      <c r="AB5" s="26"/>
      <c r="AC5" s="300" t="s">
        <v>13</v>
      </c>
      <c r="AD5" s="295"/>
      <c r="AE5" s="296"/>
    </row>
    <row r="6" spans="1:37" ht="15" customHeight="1" x14ac:dyDescent="0.3">
      <c r="A6" s="1"/>
      <c r="B6" s="1"/>
      <c r="C6" s="1"/>
      <c r="D6" s="297"/>
      <c r="E6" s="298"/>
      <c r="F6" s="299"/>
      <c r="G6" s="17"/>
      <c r="H6" s="32"/>
      <c r="I6" s="18"/>
      <c r="J6" s="17"/>
      <c r="K6" s="297"/>
      <c r="L6" s="298"/>
      <c r="M6" s="298"/>
      <c r="N6" s="298"/>
      <c r="O6" s="298"/>
      <c r="P6" s="298"/>
      <c r="Q6" s="299"/>
      <c r="R6" s="33"/>
      <c r="S6" s="20"/>
      <c r="T6" s="297"/>
      <c r="U6" s="298"/>
      <c r="V6" s="298"/>
      <c r="W6" s="299"/>
      <c r="X6" s="22"/>
      <c r="Y6" s="23"/>
      <c r="Z6" s="24"/>
      <c r="AA6" s="25"/>
      <c r="AB6" s="26"/>
      <c r="AC6" s="301"/>
      <c r="AD6" s="302"/>
      <c r="AE6" s="303"/>
    </row>
    <row r="7" spans="1:37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40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  <c r="AF7" s="187" t="s">
        <v>50</v>
      </c>
      <c r="AG7" s="187" t="s">
        <v>51</v>
      </c>
      <c r="AH7" s="187" t="s">
        <v>52</v>
      </c>
      <c r="AI7" s="187" t="s">
        <v>53</v>
      </c>
      <c r="AJ7" s="187" t="s">
        <v>54</v>
      </c>
      <c r="AK7" s="188">
        <f>SUM(AJ8:AJ41)</f>
        <v>14720</v>
      </c>
    </row>
    <row r="8" spans="1:37" x14ac:dyDescent="0.3">
      <c r="A8" s="55"/>
      <c r="B8" s="56"/>
      <c r="C8" s="57"/>
      <c r="D8" s="58"/>
      <c r="E8" s="59"/>
      <c r="F8" s="60">
        <f t="shared" ref="F8:F43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43" si="1">SUM(T8:W8)</f>
        <v>0</v>
      </c>
      <c r="Y8" s="74">
        <f t="shared" ref="Y8:Y43" si="2">T8*115 + U8*81 + V8*77 + W8*15</f>
        <v>0</v>
      </c>
      <c r="Z8" s="75"/>
      <c r="AA8" s="76">
        <f t="shared" ref="AA8:AA43" si="3">SUM(J8,Y8)</f>
        <v>0</v>
      </c>
      <c r="AB8" s="77"/>
      <c r="AC8" s="78"/>
      <c r="AD8" s="79"/>
      <c r="AE8" s="80"/>
      <c r="AF8" s="287">
        <f>AA8/$AA$45*100</f>
        <v>0</v>
      </c>
      <c r="AG8" s="143"/>
      <c r="AH8" s="288"/>
      <c r="AI8" s="289">
        <f>AG8+AH8</f>
        <v>0</v>
      </c>
      <c r="AJ8" s="290">
        <f>AA8-AI8</f>
        <v>0</v>
      </c>
      <c r="AK8" s="183"/>
    </row>
    <row r="9" spans="1:37" x14ac:dyDescent="0.3">
      <c r="A9" s="233" t="s">
        <v>55</v>
      </c>
      <c r="B9" s="150">
        <v>5</v>
      </c>
      <c r="C9" s="57" t="s">
        <v>56</v>
      </c>
      <c r="D9" s="58"/>
      <c r="E9" s="59"/>
      <c r="F9" s="60">
        <f t="shared" si="0"/>
        <v>0</v>
      </c>
      <c r="G9" s="81"/>
      <c r="H9" s="62"/>
      <c r="I9" s="63"/>
      <c r="J9" s="105"/>
      <c r="K9" s="58"/>
      <c r="L9" s="59"/>
      <c r="M9" s="59" t="s">
        <v>57</v>
      </c>
      <c r="N9" s="59"/>
      <c r="O9" s="81"/>
      <c r="P9" s="81"/>
      <c r="Q9" s="82"/>
      <c r="R9" s="83" t="s">
        <v>58</v>
      </c>
      <c r="S9" s="69"/>
      <c r="T9" s="70">
        <v>20</v>
      </c>
      <c r="U9" s="71"/>
      <c r="V9" s="71"/>
      <c r="W9" s="72"/>
      <c r="X9" s="73">
        <f t="shared" si="1"/>
        <v>20</v>
      </c>
      <c r="Y9" s="74">
        <f t="shared" si="2"/>
        <v>2300</v>
      </c>
      <c r="Z9" s="75" t="s">
        <v>59</v>
      </c>
      <c r="AA9" s="84">
        <f t="shared" si="3"/>
        <v>2300</v>
      </c>
      <c r="AB9" s="85"/>
      <c r="AC9" s="86"/>
      <c r="AD9" s="87"/>
      <c r="AE9" s="88"/>
      <c r="AF9" s="287">
        <f t="shared" ref="AF9:AF13" si="4">AA9/$AA$45*100</f>
        <v>13.513513513513514</v>
      </c>
    </row>
    <row r="10" spans="1:37" s="286" customFormat="1" x14ac:dyDescent="0.3">
      <c r="A10" s="233" t="s">
        <v>60</v>
      </c>
      <c r="B10" s="150">
        <v>5</v>
      </c>
      <c r="C10" s="57" t="s">
        <v>61</v>
      </c>
      <c r="D10" s="58"/>
      <c r="E10" s="59"/>
      <c r="F10" s="60">
        <f t="shared" si="0"/>
        <v>0</v>
      </c>
      <c r="G10" s="81"/>
      <c r="H10" s="62"/>
      <c r="I10" s="63"/>
      <c r="J10" s="64"/>
      <c r="K10" s="58"/>
      <c r="L10" s="59"/>
      <c r="M10" s="59" t="s">
        <v>57</v>
      </c>
      <c r="N10" s="59"/>
      <c r="O10" s="81"/>
      <c r="P10" s="81"/>
      <c r="Q10" s="82"/>
      <c r="R10" s="83" t="s">
        <v>58</v>
      </c>
      <c r="S10" s="69"/>
      <c r="T10" s="70">
        <v>32</v>
      </c>
      <c r="U10" s="71"/>
      <c r="V10" s="71"/>
      <c r="W10" s="72"/>
      <c r="X10" s="73">
        <f t="shared" si="1"/>
        <v>32</v>
      </c>
      <c r="Y10" s="74">
        <f t="shared" si="2"/>
        <v>3680</v>
      </c>
      <c r="Z10" s="75"/>
      <c r="AA10" s="84">
        <f t="shared" si="3"/>
        <v>3680</v>
      </c>
      <c r="AB10" s="85"/>
      <c r="AC10" s="86"/>
      <c r="AD10" s="87"/>
      <c r="AE10" s="88"/>
      <c r="AF10" s="287">
        <f t="shared" si="4"/>
        <v>21.621621621621621</v>
      </c>
      <c r="AH10" s="209">
        <v>0</v>
      </c>
      <c r="AI10" s="289">
        <f>AG10+AH10</f>
        <v>0</v>
      </c>
      <c r="AJ10" s="290">
        <f>AA10-AI10</f>
        <v>3680</v>
      </c>
    </row>
    <row r="11" spans="1:37" s="286" customFormat="1" x14ac:dyDescent="0.3">
      <c r="A11" s="233" t="s">
        <v>62</v>
      </c>
      <c r="B11" s="150">
        <v>6</v>
      </c>
      <c r="C11" s="57" t="s">
        <v>63</v>
      </c>
      <c r="D11" s="58"/>
      <c r="E11" s="59"/>
      <c r="F11" s="60">
        <f t="shared" si="0"/>
        <v>0</v>
      </c>
      <c r="G11" s="81"/>
      <c r="H11" s="62"/>
      <c r="I11" s="63"/>
      <c r="J11" s="64"/>
      <c r="K11" s="58"/>
      <c r="L11" s="59"/>
      <c r="M11" s="59" t="s">
        <v>57</v>
      </c>
      <c r="N11" s="59"/>
      <c r="O11" s="81"/>
      <c r="P11" s="81"/>
      <c r="Q11" s="82"/>
      <c r="R11" s="83" t="s">
        <v>58</v>
      </c>
      <c r="S11" s="69"/>
      <c r="T11" s="70">
        <v>32</v>
      </c>
      <c r="U11" s="71"/>
      <c r="V11" s="71"/>
      <c r="W11" s="72"/>
      <c r="X11" s="73">
        <f t="shared" si="1"/>
        <v>32</v>
      </c>
      <c r="Y11" s="74">
        <f t="shared" si="2"/>
        <v>3680</v>
      </c>
      <c r="Z11" s="75"/>
      <c r="AA11" s="84">
        <f t="shared" si="3"/>
        <v>3680</v>
      </c>
      <c r="AB11" s="85"/>
      <c r="AC11" s="86"/>
      <c r="AD11" s="87"/>
      <c r="AE11" s="88"/>
      <c r="AF11" s="287">
        <f t="shared" si="4"/>
        <v>21.621621621621621</v>
      </c>
      <c r="AH11" s="209">
        <v>0</v>
      </c>
      <c r="AI11" s="289">
        <f>AG11+AH11</f>
        <v>0</v>
      </c>
      <c r="AJ11" s="290">
        <f>AA11-AI11</f>
        <v>3680</v>
      </c>
    </row>
    <row r="12" spans="1:37" s="286" customFormat="1" x14ac:dyDescent="0.3">
      <c r="A12" s="233" t="s">
        <v>64</v>
      </c>
      <c r="B12" s="150">
        <v>7</v>
      </c>
      <c r="C12" s="57" t="s">
        <v>65</v>
      </c>
      <c r="D12" s="58"/>
      <c r="E12" s="59"/>
      <c r="F12" s="60">
        <f t="shared" si="0"/>
        <v>0</v>
      </c>
      <c r="G12" s="81"/>
      <c r="H12" s="62"/>
      <c r="I12" s="63"/>
      <c r="J12" s="64"/>
      <c r="K12" s="58"/>
      <c r="L12" s="59"/>
      <c r="M12" s="59" t="s">
        <v>57</v>
      </c>
      <c r="N12" s="59"/>
      <c r="O12" s="81"/>
      <c r="P12" s="81"/>
      <c r="Q12" s="82"/>
      <c r="R12" s="83" t="s">
        <v>58</v>
      </c>
      <c r="S12" s="69"/>
      <c r="T12" s="70">
        <v>32</v>
      </c>
      <c r="U12" s="71"/>
      <c r="V12" s="71"/>
      <c r="W12" s="72"/>
      <c r="X12" s="73">
        <f t="shared" si="1"/>
        <v>32</v>
      </c>
      <c r="Y12" s="74">
        <f t="shared" si="2"/>
        <v>3680</v>
      </c>
      <c r="Z12" s="75"/>
      <c r="AA12" s="84">
        <f t="shared" si="3"/>
        <v>3680</v>
      </c>
      <c r="AB12" s="85"/>
      <c r="AC12" s="86"/>
      <c r="AD12" s="87"/>
      <c r="AE12" s="88"/>
      <c r="AF12" s="287">
        <f t="shared" si="4"/>
        <v>21.621621621621621</v>
      </c>
      <c r="AH12" s="209">
        <v>0</v>
      </c>
      <c r="AI12" s="289">
        <f>AG12+AH12</f>
        <v>0</v>
      </c>
      <c r="AJ12" s="290">
        <f>AA12-AI12</f>
        <v>3680</v>
      </c>
    </row>
    <row r="13" spans="1:37" s="286" customFormat="1" x14ac:dyDescent="0.3">
      <c r="A13" s="233" t="s">
        <v>66</v>
      </c>
      <c r="B13" s="150">
        <v>8</v>
      </c>
      <c r="C13" s="57" t="s">
        <v>67</v>
      </c>
      <c r="D13" s="58"/>
      <c r="E13" s="59"/>
      <c r="F13" s="60">
        <f t="shared" si="0"/>
        <v>0</v>
      </c>
      <c r="G13" s="81"/>
      <c r="H13" s="62"/>
      <c r="I13" s="63"/>
      <c r="J13" s="64"/>
      <c r="K13" s="58"/>
      <c r="L13" s="59"/>
      <c r="M13" s="59" t="s">
        <v>57</v>
      </c>
      <c r="N13" s="59"/>
      <c r="O13" s="81"/>
      <c r="P13" s="81"/>
      <c r="Q13" s="82"/>
      <c r="R13" s="83" t="s">
        <v>58</v>
      </c>
      <c r="S13" s="69"/>
      <c r="T13" s="70">
        <v>32</v>
      </c>
      <c r="U13" s="71"/>
      <c r="V13" s="71"/>
      <c r="W13" s="72"/>
      <c r="X13" s="73">
        <f t="shared" si="1"/>
        <v>32</v>
      </c>
      <c r="Y13" s="74">
        <f t="shared" si="2"/>
        <v>3680</v>
      </c>
      <c r="Z13" s="75"/>
      <c r="AA13" s="84">
        <f t="shared" si="3"/>
        <v>3680</v>
      </c>
      <c r="AB13" s="85"/>
      <c r="AC13" s="86"/>
      <c r="AD13" s="87"/>
      <c r="AE13" s="88"/>
      <c r="AF13" s="287">
        <f t="shared" si="4"/>
        <v>21.621621621621621</v>
      </c>
      <c r="AH13" s="209">
        <v>0</v>
      </c>
      <c r="AI13" s="289">
        <f>AG13+AH13</f>
        <v>0</v>
      </c>
      <c r="AJ13" s="290">
        <f>AA13-AI13</f>
        <v>3680</v>
      </c>
    </row>
    <row r="14" spans="1:37" x14ac:dyDescent="0.3">
      <c r="A14" s="55"/>
      <c r="B14" s="106"/>
      <c r="C14" s="57"/>
      <c r="D14" s="58"/>
      <c r="E14" s="59"/>
      <c r="F14" s="60">
        <f t="shared" si="0"/>
        <v>0</v>
      </c>
      <c r="G14" s="81"/>
      <c r="H14" s="62"/>
      <c r="I14" s="63"/>
      <c r="J14" s="64"/>
      <c r="K14" s="58"/>
      <c r="L14" s="59"/>
      <c r="M14" s="59"/>
      <c r="N14" s="59"/>
      <c r="O14" s="81"/>
      <c r="P14" s="81"/>
      <c r="Q14" s="82"/>
      <c r="R14" s="83"/>
      <c r="S14" s="69"/>
      <c r="T14" s="70"/>
      <c r="U14" s="71"/>
      <c r="V14" s="71"/>
      <c r="W14" s="72"/>
      <c r="X14" s="73">
        <f t="shared" si="1"/>
        <v>0</v>
      </c>
      <c r="Y14" s="74">
        <f t="shared" si="2"/>
        <v>0</v>
      </c>
      <c r="Z14" s="75"/>
      <c r="AA14" s="84">
        <f t="shared" si="3"/>
        <v>0</v>
      </c>
      <c r="AB14" s="85"/>
      <c r="AC14" s="86"/>
      <c r="AD14" s="87"/>
      <c r="AE14" s="88"/>
    </row>
    <row r="15" spans="1:37" x14ac:dyDescent="0.3">
      <c r="A15" s="55"/>
      <c r="B15" s="56"/>
      <c r="C15" s="57"/>
      <c r="D15" s="58"/>
      <c r="E15" s="59"/>
      <c r="F15" s="60">
        <f t="shared" si="0"/>
        <v>0</v>
      </c>
      <c r="G15" s="81"/>
      <c r="H15" s="62"/>
      <c r="I15" s="63"/>
      <c r="J15" s="64"/>
      <c r="K15" s="58"/>
      <c r="L15" s="59"/>
      <c r="M15" s="59"/>
      <c r="N15" s="59"/>
      <c r="O15" s="81"/>
      <c r="P15" s="81"/>
      <c r="Q15" s="82"/>
      <c r="R15" s="83"/>
      <c r="S15" s="69"/>
      <c r="T15" s="70"/>
      <c r="U15" s="71"/>
      <c r="V15" s="71"/>
      <c r="W15" s="72"/>
      <c r="X15" s="73">
        <f t="shared" si="1"/>
        <v>0</v>
      </c>
      <c r="Y15" s="74">
        <f t="shared" si="2"/>
        <v>0</v>
      </c>
      <c r="Z15" s="75"/>
      <c r="AA15" s="84">
        <f t="shared" si="3"/>
        <v>0</v>
      </c>
      <c r="AB15" s="85"/>
      <c r="AC15" s="86"/>
      <c r="AD15" s="87"/>
      <c r="AE15" s="88"/>
    </row>
    <row r="16" spans="1:37" x14ac:dyDescent="0.3">
      <c r="A16" s="107"/>
      <c r="B16" s="107"/>
      <c r="C16" s="55"/>
      <c r="D16" s="58"/>
      <c r="E16" s="59"/>
      <c r="F16" s="60">
        <f t="shared" si="0"/>
        <v>0</v>
      </c>
      <c r="G16" s="81"/>
      <c r="H16" s="62"/>
      <c r="I16" s="63"/>
      <c r="J16" s="64"/>
      <c r="K16" s="58"/>
      <c r="L16" s="59"/>
      <c r="M16" s="59"/>
      <c r="N16" s="59"/>
      <c r="O16" s="81"/>
      <c r="P16" s="81"/>
      <c r="Q16" s="82"/>
      <c r="R16" s="83"/>
      <c r="S16" s="69"/>
      <c r="T16" s="70"/>
      <c r="U16" s="71"/>
      <c r="V16" s="71"/>
      <c r="W16" s="72"/>
      <c r="X16" s="73">
        <f t="shared" si="1"/>
        <v>0</v>
      </c>
      <c r="Y16" s="74">
        <f t="shared" si="2"/>
        <v>0</v>
      </c>
      <c r="Z16" s="75"/>
      <c r="AA16" s="84">
        <f t="shared" si="3"/>
        <v>0</v>
      </c>
      <c r="AB16" s="85"/>
      <c r="AC16" s="86"/>
      <c r="AD16" s="87"/>
      <c r="AE16" s="88"/>
    </row>
    <row r="17" spans="1:31" x14ac:dyDescent="0.3">
      <c r="A17" s="107"/>
      <c r="B17" s="107"/>
      <c r="C17" s="55"/>
      <c r="D17" s="58"/>
      <c r="E17" s="59"/>
      <c r="F17" s="60">
        <f t="shared" si="0"/>
        <v>0</v>
      </c>
      <c r="G17" s="81"/>
      <c r="H17" s="62"/>
      <c r="I17" s="63"/>
      <c r="J17" s="64"/>
      <c r="K17" s="58"/>
      <c r="L17" s="59"/>
      <c r="M17" s="59"/>
      <c r="N17" s="59"/>
      <c r="O17" s="81"/>
      <c r="P17" s="81"/>
      <c r="Q17" s="82"/>
      <c r="R17" s="83"/>
      <c r="S17" s="69"/>
      <c r="T17" s="70"/>
      <c r="U17" s="71"/>
      <c r="V17" s="71"/>
      <c r="W17" s="72"/>
      <c r="X17" s="73">
        <f t="shared" si="1"/>
        <v>0</v>
      </c>
      <c r="Y17" s="74">
        <f t="shared" si="2"/>
        <v>0</v>
      </c>
      <c r="Z17" s="75"/>
      <c r="AA17" s="84">
        <f t="shared" si="3"/>
        <v>0</v>
      </c>
      <c r="AB17" s="85"/>
      <c r="AC17" s="86"/>
      <c r="AD17" s="87"/>
      <c r="AE17" s="88"/>
    </row>
    <row r="18" spans="1:31" x14ac:dyDescent="0.3">
      <c r="A18" s="107"/>
      <c r="B18" s="107"/>
      <c r="C18" s="55"/>
      <c r="D18" s="58"/>
      <c r="E18" s="59"/>
      <c r="F18" s="60">
        <f t="shared" si="0"/>
        <v>0</v>
      </c>
      <c r="G18" s="81"/>
      <c r="H18" s="62"/>
      <c r="I18" s="63"/>
      <c r="J18" s="64"/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</row>
    <row r="19" spans="1:31" x14ac:dyDescent="0.3">
      <c r="A19" s="107"/>
      <c r="B19" s="107"/>
      <c r="C19" s="55"/>
      <c r="D19" s="58"/>
      <c r="E19" s="59"/>
      <c r="F19" s="60">
        <f t="shared" si="0"/>
        <v>0</v>
      </c>
      <c r="G19" s="81"/>
      <c r="H19" s="62"/>
      <c r="I19" s="63"/>
      <c r="J19" s="64"/>
      <c r="K19" s="58"/>
      <c r="L19" s="59"/>
      <c r="M19" s="59"/>
      <c r="N19" s="59"/>
      <c r="O19" s="81"/>
      <c r="P19" s="81"/>
      <c r="Q19" s="82"/>
      <c r="R19" s="83"/>
      <c r="S19" s="69"/>
      <c r="T19" s="70"/>
      <c r="U19" s="71"/>
      <c r="V19" s="71"/>
      <c r="W19" s="72"/>
      <c r="X19" s="73">
        <f t="shared" si="1"/>
        <v>0</v>
      </c>
      <c r="Y19" s="74">
        <f t="shared" si="2"/>
        <v>0</v>
      </c>
      <c r="Z19" s="75"/>
      <c r="AA19" s="84">
        <f t="shared" si="3"/>
        <v>0</v>
      </c>
      <c r="AB19" s="85"/>
      <c r="AC19" s="86"/>
      <c r="AD19" s="87"/>
      <c r="AE19" s="88"/>
    </row>
    <row r="20" spans="1:31" x14ac:dyDescent="0.3">
      <c r="A20" s="107"/>
      <c r="B20" s="107"/>
      <c r="C20" s="55"/>
      <c r="D20" s="58"/>
      <c r="E20" s="59"/>
      <c r="F20" s="60">
        <f t="shared" si="0"/>
        <v>0</v>
      </c>
      <c r="G20" s="81"/>
      <c r="H20" s="62"/>
      <c r="I20" s="63"/>
      <c r="J20" s="64"/>
      <c r="K20" s="58"/>
      <c r="L20" s="59"/>
      <c r="M20" s="59"/>
      <c r="N20" s="59"/>
      <c r="O20" s="81"/>
      <c r="P20" s="81"/>
      <c r="Q20" s="82"/>
      <c r="R20" s="83"/>
      <c r="S20" s="69"/>
      <c r="T20" s="70"/>
      <c r="U20" s="71"/>
      <c r="V20" s="71"/>
      <c r="W20" s="72"/>
      <c r="X20" s="73">
        <f t="shared" si="1"/>
        <v>0</v>
      </c>
      <c r="Y20" s="74">
        <f t="shared" si="2"/>
        <v>0</v>
      </c>
      <c r="Z20" s="75"/>
      <c r="AA20" s="84">
        <f t="shared" si="3"/>
        <v>0</v>
      </c>
      <c r="AB20" s="85"/>
      <c r="AC20" s="86"/>
      <c r="AD20" s="87"/>
      <c r="AE20" s="88"/>
    </row>
    <row r="21" spans="1:31" x14ac:dyDescent="0.3">
      <c r="A21" s="107"/>
      <c r="B21" s="107"/>
      <c r="C21" s="55"/>
      <c r="D21" s="58"/>
      <c r="E21" s="59"/>
      <c r="F21" s="60">
        <f t="shared" si="0"/>
        <v>0</v>
      </c>
      <c r="G21" s="81"/>
      <c r="H21" s="62"/>
      <c r="I21" s="63"/>
      <c r="J21" s="64"/>
      <c r="K21" s="58"/>
      <c r="L21" s="59"/>
      <c r="M21" s="59"/>
      <c r="N21" s="59"/>
      <c r="O21" s="81"/>
      <c r="P21" s="81"/>
      <c r="Q21" s="82"/>
      <c r="R21" s="83"/>
      <c r="S21" s="69"/>
      <c r="T21" s="70"/>
      <c r="U21" s="71"/>
      <c r="V21" s="71"/>
      <c r="W21" s="72"/>
      <c r="X21" s="73">
        <f t="shared" si="1"/>
        <v>0</v>
      </c>
      <c r="Y21" s="74">
        <f t="shared" si="2"/>
        <v>0</v>
      </c>
      <c r="Z21" s="75"/>
      <c r="AA21" s="84">
        <f t="shared" si="3"/>
        <v>0</v>
      </c>
      <c r="AB21" s="85"/>
      <c r="AC21" s="86"/>
      <c r="AD21" s="87"/>
      <c r="AE21" s="88"/>
    </row>
    <row r="22" spans="1:31" x14ac:dyDescent="0.3">
      <c r="A22" s="107"/>
      <c r="B22" s="107"/>
      <c r="C22" s="55"/>
      <c r="D22" s="58"/>
      <c r="E22" s="59"/>
      <c r="F22" s="60">
        <f t="shared" si="0"/>
        <v>0</v>
      </c>
      <c r="G22" s="81"/>
      <c r="H22" s="62"/>
      <c r="I22" s="63"/>
      <c r="J22" s="64"/>
      <c r="K22" s="58"/>
      <c r="L22" s="59"/>
      <c r="M22" s="59"/>
      <c r="N22" s="59"/>
      <c r="O22" s="81"/>
      <c r="P22" s="81"/>
      <c r="Q22" s="82"/>
      <c r="R22" s="83"/>
      <c r="S22" s="69"/>
      <c r="T22" s="70"/>
      <c r="U22" s="71"/>
      <c r="V22" s="71"/>
      <c r="W22" s="72"/>
      <c r="X22" s="73">
        <f t="shared" si="1"/>
        <v>0</v>
      </c>
      <c r="Y22" s="74">
        <f t="shared" si="2"/>
        <v>0</v>
      </c>
      <c r="Z22" s="75"/>
      <c r="AA22" s="84">
        <f t="shared" si="3"/>
        <v>0</v>
      </c>
      <c r="AB22" s="85"/>
      <c r="AC22" s="86"/>
      <c r="AD22" s="87"/>
      <c r="AE22" s="88"/>
    </row>
    <row r="23" spans="1:31" x14ac:dyDescent="0.3">
      <c r="A23" s="107"/>
      <c r="B23" s="107"/>
      <c r="C23" s="55"/>
      <c r="D23" s="58"/>
      <c r="E23" s="59"/>
      <c r="F23" s="60">
        <f t="shared" si="0"/>
        <v>0</v>
      </c>
      <c r="G23" s="81"/>
      <c r="H23" s="62"/>
      <c r="I23" s="63"/>
      <c r="J23" s="64"/>
      <c r="K23" s="58"/>
      <c r="L23" s="59"/>
      <c r="M23" s="59"/>
      <c r="N23" s="59"/>
      <c r="O23" s="81"/>
      <c r="P23" s="81"/>
      <c r="Q23" s="82"/>
      <c r="R23" s="83"/>
      <c r="S23" s="69"/>
      <c r="T23" s="70"/>
      <c r="U23" s="71"/>
      <c r="V23" s="71"/>
      <c r="W23" s="72"/>
      <c r="X23" s="73">
        <f t="shared" si="1"/>
        <v>0</v>
      </c>
      <c r="Y23" s="74">
        <f t="shared" si="2"/>
        <v>0</v>
      </c>
      <c r="Z23" s="75"/>
      <c r="AA23" s="84">
        <f t="shared" si="3"/>
        <v>0</v>
      </c>
      <c r="AB23" s="85"/>
      <c r="AC23" s="86"/>
      <c r="AD23" s="87"/>
      <c r="AE23" s="88"/>
    </row>
    <row r="24" spans="1:31" x14ac:dyDescent="0.3">
      <c r="A24" s="107"/>
      <c r="B24" s="107"/>
      <c r="C24" s="55"/>
      <c r="D24" s="58"/>
      <c r="E24" s="59"/>
      <c r="F24" s="60">
        <f t="shared" si="0"/>
        <v>0</v>
      </c>
      <c r="G24" s="81"/>
      <c r="H24" s="62"/>
      <c r="I24" s="63"/>
      <c r="J24" s="64"/>
      <c r="K24" s="58"/>
      <c r="L24" s="59"/>
      <c r="M24" s="59"/>
      <c r="N24" s="59"/>
      <c r="O24" s="81"/>
      <c r="P24" s="81"/>
      <c r="Q24" s="82"/>
      <c r="R24" s="83"/>
      <c r="S24" s="69"/>
      <c r="T24" s="70"/>
      <c r="U24" s="71"/>
      <c r="V24" s="71"/>
      <c r="W24" s="72"/>
      <c r="X24" s="73">
        <f t="shared" si="1"/>
        <v>0</v>
      </c>
      <c r="Y24" s="74">
        <f t="shared" si="2"/>
        <v>0</v>
      </c>
      <c r="Z24" s="75"/>
      <c r="AA24" s="84">
        <f t="shared" si="3"/>
        <v>0</v>
      </c>
      <c r="AB24" s="85"/>
      <c r="AC24" s="86"/>
      <c r="AD24" s="87"/>
      <c r="AE24" s="88"/>
    </row>
    <row r="25" spans="1:31" x14ac:dyDescent="0.3">
      <c r="A25" s="107"/>
      <c r="B25" s="107"/>
      <c r="C25" s="55"/>
      <c r="D25" s="58"/>
      <c r="E25" s="59"/>
      <c r="F25" s="60">
        <f t="shared" si="0"/>
        <v>0</v>
      </c>
      <c r="G25" s="81"/>
      <c r="H25" s="62"/>
      <c r="I25" s="63"/>
      <c r="J25" s="64"/>
      <c r="K25" s="58"/>
      <c r="L25" s="59"/>
      <c r="M25" s="59"/>
      <c r="N25" s="59"/>
      <c r="O25" s="81"/>
      <c r="P25" s="81"/>
      <c r="Q25" s="82"/>
      <c r="R25" s="83"/>
      <c r="S25" s="69"/>
      <c r="T25" s="70"/>
      <c r="U25" s="71"/>
      <c r="V25" s="71"/>
      <c r="W25" s="72"/>
      <c r="X25" s="73">
        <f t="shared" si="1"/>
        <v>0</v>
      </c>
      <c r="Y25" s="74">
        <f t="shared" si="2"/>
        <v>0</v>
      </c>
      <c r="Z25" s="75"/>
      <c r="AA25" s="84">
        <f t="shared" si="3"/>
        <v>0</v>
      </c>
      <c r="AB25" s="85"/>
      <c r="AC25" s="86"/>
      <c r="AD25" s="87"/>
      <c r="AE25" s="88"/>
    </row>
    <row r="26" spans="1:31" x14ac:dyDescent="0.3">
      <c r="A26" s="107"/>
      <c r="B26" s="107"/>
      <c r="C26" s="55"/>
      <c r="D26" s="58"/>
      <c r="E26" s="59"/>
      <c r="F26" s="60">
        <f t="shared" si="0"/>
        <v>0</v>
      </c>
      <c r="G26" s="81"/>
      <c r="H26" s="62"/>
      <c r="I26" s="63"/>
      <c r="J26" s="64"/>
      <c r="K26" s="58"/>
      <c r="L26" s="59"/>
      <c r="M26" s="59"/>
      <c r="N26" s="59"/>
      <c r="O26" s="81"/>
      <c r="P26" s="81"/>
      <c r="Q26" s="82"/>
      <c r="R26" s="83"/>
      <c r="S26" s="69"/>
      <c r="T26" s="70"/>
      <c r="U26" s="71"/>
      <c r="V26" s="71"/>
      <c r="W26" s="72"/>
      <c r="X26" s="73">
        <f t="shared" si="1"/>
        <v>0</v>
      </c>
      <c r="Y26" s="74">
        <f t="shared" si="2"/>
        <v>0</v>
      </c>
      <c r="Z26" s="75"/>
      <c r="AA26" s="84">
        <f t="shared" si="3"/>
        <v>0</v>
      </c>
      <c r="AB26" s="85"/>
      <c r="AC26" s="86"/>
      <c r="AD26" s="87"/>
      <c r="AE26" s="88"/>
    </row>
    <row r="27" spans="1:31" x14ac:dyDescent="0.3">
      <c r="A27" s="107"/>
      <c r="B27" s="107"/>
      <c r="C27" s="55"/>
      <c r="D27" s="58"/>
      <c r="E27" s="59"/>
      <c r="F27" s="60">
        <f t="shared" si="0"/>
        <v>0</v>
      </c>
      <c r="G27" s="81"/>
      <c r="H27" s="62"/>
      <c r="I27" s="63"/>
      <c r="J27" s="64"/>
      <c r="K27" s="58"/>
      <c r="L27" s="59"/>
      <c r="M27" s="59"/>
      <c r="N27" s="59"/>
      <c r="O27" s="81"/>
      <c r="P27" s="81"/>
      <c r="Q27" s="82"/>
      <c r="R27" s="83"/>
      <c r="S27" s="69"/>
      <c r="T27" s="70"/>
      <c r="U27" s="71"/>
      <c r="V27" s="71"/>
      <c r="W27" s="72"/>
      <c r="X27" s="73">
        <f t="shared" si="1"/>
        <v>0</v>
      </c>
      <c r="Y27" s="74">
        <f t="shared" si="2"/>
        <v>0</v>
      </c>
      <c r="Z27" s="75"/>
      <c r="AA27" s="84">
        <f t="shared" si="3"/>
        <v>0</v>
      </c>
      <c r="AB27" s="85"/>
      <c r="AC27" s="86"/>
      <c r="AD27" s="87"/>
      <c r="AE27" s="88"/>
    </row>
    <row r="28" spans="1:31" x14ac:dyDescent="0.3">
      <c r="A28" s="107"/>
      <c r="B28" s="107"/>
      <c r="C28" s="55"/>
      <c r="D28" s="58"/>
      <c r="E28" s="59"/>
      <c r="F28" s="60">
        <f t="shared" si="0"/>
        <v>0</v>
      </c>
      <c r="G28" s="81"/>
      <c r="H28" s="62"/>
      <c r="I28" s="63"/>
      <c r="J28" s="64"/>
      <c r="K28" s="58"/>
      <c r="L28" s="59"/>
      <c r="M28" s="59"/>
      <c r="N28" s="59"/>
      <c r="O28" s="81"/>
      <c r="P28" s="81"/>
      <c r="Q28" s="82"/>
      <c r="R28" s="83"/>
      <c r="S28" s="69"/>
      <c r="T28" s="70"/>
      <c r="U28" s="71"/>
      <c r="V28" s="71"/>
      <c r="W28" s="72"/>
      <c r="X28" s="73">
        <f t="shared" si="1"/>
        <v>0</v>
      </c>
      <c r="Y28" s="74">
        <f t="shared" si="2"/>
        <v>0</v>
      </c>
      <c r="Z28" s="75"/>
      <c r="AA28" s="84">
        <f t="shared" si="3"/>
        <v>0</v>
      </c>
      <c r="AB28" s="85"/>
      <c r="AC28" s="86"/>
      <c r="AD28" s="87"/>
      <c r="AE28" s="88"/>
    </row>
    <row r="29" spans="1:31" x14ac:dyDescent="0.3">
      <c r="A29" s="107"/>
      <c r="B29" s="107"/>
      <c r="C29" s="55"/>
      <c r="D29" s="58"/>
      <c r="E29" s="59"/>
      <c r="F29" s="60">
        <f t="shared" si="0"/>
        <v>0</v>
      </c>
      <c r="G29" s="81"/>
      <c r="H29" s="62"/>
      <c r="I29" s="63"/>
      <c r="J29" s="64"/>
      <c r="K29" s="58"/>
      <c r="L29" s="59"/>
      <c r="M29" s="59"/>
      <c r="N29" s="59"/>
      <c r="O29" s="81"/>
      <c r="P29" s="81"/>
      <c r="Q29" s="82"/>
      <c r="R29" s="83"/>
      <c r="S29" s="69"/>
      <c r="T29" s="70"/>
      <c r="U29" s="71"/>
      <c r="V29" s="71"/>
      <c r="W29" s="72"/>
      <c r="X29" s="73">
        <f t="shared" si="1"/>
        <v>0</v>
      </c>
      <c r="Y29" s="74">
        <f t="shared" si="2"/>
        <v>0</v>
      </c>
      <c r="Z29" s="75"/>
      <c r="AA29" s="84">
        <f t="shared" si="3"/>
        <v>0</v>
      </c>
      <c r="AB29" s="85"/>
      <c r="AC29" s="86"/>
      <c r="AD29" s="87"/>
      <c r="AE29" s="88"/>
    </row>
    <row r="30" spans="1:31" x14ac:dyDescent="0.3">
      <c r="A30" s="107"/>
      <c r="B30" s="107"/>
      <c r="C30" s="29"/>
      <c r="D30" s="58"/>
      <c r="E30" s="59"/>
      <c r="F30" s="60">
        <f t="shared" si="0"/>
        <v>0</v>
      </c>
      <c r="G30" s="81"/>
      <c r="H30" s="62"/>
      <c r="I30" s="63"/>
      <c r="J30" s="64"/>
      <c r="K30" s="58"/>
      <c r="L30" s="59"/>
      <c r="M30" s="59"/>
      <c r="N30" s="59"/>
      <c r="O30" s="81"/>
      <c r="P30" s="81"/>
      <c r="Q30" s="82"/>
      <c r="R30" s="83"/>
      <c r="S30" s="69"/>
      <c r="T30" s="70"/>
      <c r="U30" s="71"/>
      <c r="V30" s="71"/>
      <c r="W30" s="72"/>
      <c r="X30" s="73">
        <f t="shared" si="1"/>
        <v>0</v>
      </c>
      <c r="Y30" s="74">
        <f t="shared" si="2"/>
        <v>0</v>
      </c>
      <c r="Z30" s="75"/>
      <c r="AA30" s="84">
        <f t="shared" si="3"/>
        <v>0</v>
      </c>
      <c r="AB30" s="85"/>
      <c r="AC30" s="86"/>
      <c r="AD30" s="87"/>
      <c r="AE30" s="88"/>
    </row>
    <row r="31" spans="1:31" x14ac:dyDescent="0.3">
      <c r="A31" s="107"/>
      <c r="B31" s="107"/>
      <c r="C31" s="29"/>
      <c r="D31" s="58"/>
      <c r="E31" s="59"/>
      <c r="F31" s="60">
        <f t="shared" si="0"/>
        <v>0</v>
      </c>
      <c r="G31" s="81"/>
      <c r="H31" s="62"/>
      <c r="I31" s="63"/>
      <c r="J31" s="64"/>
      <c r="K31" s="58"/>
      <c r="L31" s="59"/>
      <c r="M31" s="59"/>
      <c r="N31" s="59"/>
      <c r="O31" s="81"/>
      <c r="P31" s="81"/>
      <c r="Q31" s="82"/>
      <c r="R31" s="83"/>
      <c r="S31" s="69"/>
      <c r="T31" s="70"/>
      <c r="U31" s="71"/>
      <c r="V31" s="71"/>
      <c r="W31" s="72"/>
      <c r="X31" s="73">
        <f t="shared" si="1"/>
        <v>0</v>
      </c>
      <c r="Y31" s="74">
        <f t="shared" si="2"/>
        <v>0</v>
      </c>
      <c r="Z31" s="75"/>
      <c r="AA31" s="84">
        <f t="shared" si="3"/>
        <v>0</v>
      </c>
      <c r="AB31" s="85"/>
      <c r="AC31" s="86"/>
      <c r="AD31" s="87"/>
      <c r="AE31" s="88"/>
    </row>
    <row r="32" spans="1:31" x14ac:dyDescent="0.3">
      <c r="A32" s="107"/>
      <c r="B32" s="107"/>
      <c r="C32" s="29"/>
      <c r="D32" s="58"/>
      <c r="E32" s="59"/>
      <c r="F32" s="60">
        <f t="shared" si="0"/>
        <v>0</v>
      </c>
      <c r="G32" s="81"/>
      <c r="H32" s="62"/>
      <c r="I32" s="63"/>
      <c r="J32" s="64"/>
      <c r="K32" s="58"/>
      <c r="L32" s="59"/>
      <c r="M32" s="59"/>
      <c r="N32" s="59"/>
      <c r="O32" s="81"/>
      <c r="P32" s="81"/>
      <c r="Q32" s="82"/>
      <c r="R32" s="83"/>
      <c r="S32" s="69"/>
      <c r="T32" s="70"/>
      <c r="U32" s="71"/>
      <c r="V32" s="71"/>
      <c r="W32" s="72"/>
      <c r="X32" s="73">
        <f t="shared" si="1"/>
        <v>0</v>
      </c>
      <c r="Y32" s="74">
        <f t="shared" si="2"/>
        <v>0</v>
      </c>
      <c r="Z32" s="75"/>
      <c r="AA32" s="84">
        <f t="shared" si="3"/>
        <v>0</v>
      </c>
      <c r="AB32" s="85"/>
      <c r="AC32" s="86"/>
      <c r="AD32" s="87"/>
      <c r="AE32" s="88"/>
    </row>
    <row r="33" spans="1:31" x14ac:dyDescent="0.3">
      <c r="A33" s="107"/>
      <c r="B33" s="107"/>
      <c r="C33" s="29"/>
      <c r="D33" s="58"/>
      <c r="E33" s="59"/>
      <c r="F33" s="60">
        <f t="shared" si="0"/>
        <v>0</v>
      </c>
      <c r="G33" s="81"/>
      <c r="H33" s="62"/>
      <c r="I33" s="63"/>
      <c r="J33" s="64"/>
      <c r="K33" s="58"/>
      <c r="L33" s="59"/>
      <c r="M33" s="59"/>
      <c r="N33" s="59"/>
      <c r="O33" s="81"/>
      <c r="P33" s="81"/>
      <c r="Q33" s="82"/>
      <c r="R33" s="83"/>
      <c r="S33" s="69"/>
      <c r="T33" s="70"/>
      <c r="U33" s="71"/>
      <c r="V33" s="71"/>
      <c r="W33" s="72"/>
      <c r="X33" s="73">
        <f t="shared" si="1"/>
        <v>0</v>
      </c>
      <c r="Y33" s="74">
        <f t="shared" si="2"/>
        <v>0</v>
      </c>
      <c r="Z33" s="75"/>
      <c r="AA33" s="84">
        <f t="shared" si="3"/>
        <v>0</v>
      </c>
      <c r="AB33" s="85"/>
      <c r="AC33" s="86"/>
      <c r="AD33" s="87"/>
      <c r="AE33" s="88"/>
    </row>
    <row r="34" spans="1:31" x14ac:dyDescent="0.3">
      <c r="A34" s="107"/>
      <c r="B34" s="107"/>
      <c r="C34" s="29"/>
      <c r="D34" s="58"/>
      <c r="E34" s="59"/>
      <c r="F34" s="60">
        <f t="shared" si="0"/>
        <v>0</v>
      </c>
      <c r="G34" s="81"/>
      <c r="H34" s="62"/>
      <c r="I34" s="63"/>
      <c r="J34" s="64"/>
      <c r="K34" s="58"/>
      <c r="L34" s="59"/>
      <c r="M34" s="59"/>
      <c r="N34" s="59"/>
      <c r="O34" s="81"/>
      <c r="P34" s="81"/>
      <c r="Q34" s="82"/>
      <c r="R34" s="83"/>
      <c r="S34" s="69"/>
      <c r="T34" s="70"/>
      <c r="U34" s="71"/>
      <c r="V34" s="71"/>
      <c r="W34" s="72"/>
      <c r="X34" s="73">
        <f t="shared" si="1"/>
        <v>0</v>
      </c>
      <c r="Y34" s="74">
        <f t="shared" si="2"/>
        <v>0</v>
      </c>
      <c r="Z34" s="75"/>
      <c r="AA34" s="84">
        <f t="shared" si="3"/>
        <v>0</v>
      </c>
      <c r="AB34" s="85"/>
      <c r="AC34" s="86"/>
      <c r="AD34" s="87"/>
      <c r="AE34" s="88"/>
    </row>
    <row r="35" spans="1:31" x14ac:dyDescent="0.3">
      <c r="A35" s="107"/>
      <c r="B35" s="107"/>
      <c r="C35" s="29"/>
      <c r="D35" s="58"/>
      <c r="E35" s="59"/>
      <c r="F35" s="60">
        <f t="shared" si="0"/>
        <v>0</v>
      </c>
      <c r="G35" s="81"/>
      <c r="H35" s="62"/>
      <c r="I35" s="63"/>
      <c r="J35" s="64"/>
      <c r="K35" s="58"/>
      <c r="L35" s="59"/>
      <c r="M35" s="59"/>
      <c r="N35" s="59"/>
      <c r="O35" s="81"/>
      <c r="P35" s="81"/>
      <c r="Q35" s="82"/>
      <c r="R35" s="83"/>
      <c r="S35" s="69"/>
      <c r="T35" s="70"/>
      <c r="U35" s="71"/>
      <c r="V35" s="71"/>
      <c r="W35" s="72"/>
      <c r="X35" s="73">
        <f t="shared" si="1"/>
        <v>0</v>
      </c>
      <c r="Y35" s="74">
        <f t="shared" si="2"/>
        <v>0</v>
      </c>
      <c r="Z35" s="75"/>
      <c r="AA35" s="84">
        <f t="shared" si="3"/>
        <v>0</v>
      </c>
      <c r="AB35" s="85"/>
      <c r="AC35" s="86"/>
      <c r="AD35" s="87"/>
      <c r="AE35" s="88"/>
    </row>
    <row r="36" spans="1:31" x14ac:dyDescent="0.3">
      <c r="A36" s="107"/>
      <c r="B36" s="107"/>
      <c r="C36" s="29"/>
      <c r="D36" s="58"/>
      <c r="E36" s="59"/>
      <c r="F36" s="60">
        <f t="shared" si="0"/>
        <v>0</v>
      </c>
      <c r="G36" s="81"/>
      <c r="H36" s="62"/>
      <c r="I36" s="63"/>
      <c r="J36" s="64"/>
      <c r="K36" s="58"/>
      <c r="L36" s="59"/>
      <c r="M36" s="59"/>
      <c r="N36" s="59"/>
      <c r="O36" s="81"/>
      <c r="P36" s="81"/>
      <c r="Q36" s="82"/>
      <c r="R36" s="83"/>
      <c r="S36" s="69"/>
      <c r="T36" s="70"/>
      <c r="U36" s="71"/>
      <c r="V36" s="71"/>
      <c r="W36" s="72"/>
      <c r="X36" s="73">
        <f t="shared" si="1"/>
        <v>0</v>
      </c>
      <c r="Y36" s="74">
        <f t="shared" si="2"/>
        <v>0</v>
      </c>
      <c r="Z36" s="75"/>
      <c r="AA36" s="84">
        <f t="shared" si="3"/>
        <v>0</v>
      </c>
      <c r="AB36" s="85"/>
      <c r="AC36" s="86"/>
      <c r="AD36" s="87"/>
      <c r="AE36" s="88"/>
    </row>
    <row r="37" spans="1:31" x14ac:dyDescent="0.3">
      <c r="A37" s="107"/>
      <c r="B37" s="107"/>
      <c r="C37" s="29"/>
      <c r="D37" s="58"/>
      <c r="E37" s="59"/>
      <c r="F37" s="60">
        <f t="shared" si="0"/>
        <v>0</v>
      </c>
      <c r="G37" s="81"/>
      <c r="H37" s="62"/>
      <c r="I37" s="63"/>
      <c r="J37" s="64"/>
      <c r="K37" s="58"/>
      <c r="L37" s="59"/>
      <c r="M37" s="59"/>
      <c r="N37" s="59"/>
      <c r="O37" s="81"/>
      <c r="P37" s="81"/>
      <c r="Q37" s="82"/>
      <c r="R37" s="83"/>
      <c r="S37" s="69"/>
      <c r="T37" s="70"/>
      <c r="U37" s="71"/>
      <c r="V37" s="71"/>
      <c r="W37" s="72"/>
      <c r="X37" s="73">
        <f t="shared" si="1"/>
        <v>0</v>
      </c>
      <c r="Y37" s="74">
        <f t="shared" si="2"/>
        <v>0</v>
      </c>
      <c r="Z37" s="75"/>
      <c r="AA37" s="84">
        <f t="shared" si="3"/>
        <v>0</v>
      </c>
      <c r="AB37" s="85"/>
      <c r="AC37" s="86"/>
      <c r="AD37" s="87"/>
      <c r="AE37" s="88"/>
    </row>
    <row r="38" spans="1:31" x14ac:dyDescent="0.3">
      <c r="A38" s="107"/>
      <c r="B38" s="107"/>
      <c r="C38" s="29"/>
      <c r="D38" s="58"/>
      <c r="E38" s="59"/>
      <c r="F38" s="60">
        <f t="shared" si="0"/>
        <v>0</v>
      </c>
      <c r="G38" s="81"/>
      <c r="H38" s="62"/>
      <c r="I38" s="63"/>
      <c r="J38" s="64"/>
      <c r="K38" s="58"/>
      <c r="L38" s="59"/>
      <c r="M38" s="59"/>
      <c r="N38" s="59"/>
      <c r="O38" s="81"/>
      <c r="P38" s="81"/>
      <c r="Q38" s="82"/>
      <c r="R38" s="83"/>
      <c r="S38" s="69"/>
      <c r="T38" s="70"/>
      <c r="U38" s="71"/>
      <c r="V38" s="71"/>
      <c r="W38" s="72"/>
      <c r="X38" s="73">
        <f t="shared" si="1"/>
        <v>0</v>
      </c>
      <c r="Y38" s="74">
        <f t="shared" si="2"/>
        <v>0</v>
      </c>
      <c r="Z38" s="75"/>
      <c r="AA38" s="84">
        <f t="shared" si="3"/>
        <v>0</v>
      </c>
      <c r="AB38" s="85"/>
      <c r="AC38" s="86"/>
      <c r="AD38" s="87"/>
      <c r="AE38" s="88"/>
    </row>
    <row r="39" spans="1:31" x14ac:dyDescent="0.3">
      <c r="A39" s="107"/>
      <c r="B39" s="107"/>
      <c r="C39" s="29"/>
      <c r="D39" s="58"/>
      <c r="E39" s="59"/>
      <c r="F39" s="60">
        <f t="shared" si="0"/>
        <v>0</v>
      </c>
      <c r="G39" s="81"/>
      <c r="H39" s="62"/>
      <c r="I39" s="63"/>
      <c r="J39" s="64"/>
      <c r="K39" s="58"/>
      <c r="L39" s="59"/>
      <c r="M39" s="59"/>
      <c r="N39" s="59"/>
      <c r="O39" s="81"/>
      <c r="P39" s="81"/>
      <c r="Q39" s="82"/>
      <c r="R39" s="83"/>
      <c r="S39" s="69"/>
      <c r="T39" s="70"/>
      <c r="U39" s="71"/>
      <c r="V39" s="71"/>
      <c r="W39" s="72"/>
      <c r="X39" s="73">
        <f t="shared" si="1"/>
        <v>0</v>
      </c>
      <c r="Y39" s="74">
        <f t="shared" si="2"/>
        <v>0</v>
      </c>
      <c r="Z39" s="75"/>
      <c r="AA39" s="84">
        <f t="shared" si="3"/>
        <v>0</v>
      </c>
      <c r="AB39" s="85"/>
      <c r="AC39" s="86"/>
      <c r="AD39" s="87"/>
      <c r="AE39" s="88"/>
    </row>
    <row r="40" spans="1:31" x14ac:dyDescent="0.3">
      <c r="A40" s="107"/>
      <c r="B40" s="107"/>
      <c r="C40" s="29"/>
      <c r="D40" s="58"/>
      <c r="E40" s="59"/>
      <c r="F40" s="60">
        <f t="shared" si="0"/>
        <v>0</v>
      </c>
      <c r="G40" s="81"/>
      <c r="H40" s="62"/>
      <c r="I40" s="63"/>
      <c r="J40" s="64"/>
      <c r="K40" s="58"/>
      <c r="L40" s="59"/>
      <c r="M40" s="59"/>
      <c r="N40" s="59"/>
      <c r="O40" s="81"/>
      <c r="P40" s="81"/>
      <c r="Q40" s="82"/>
      <c r="R40" s="83"/>
      <c r="S40" s="69"/>
      <c r="T40" s="70"/>
      <c r="U40" s="71"/>
      <c r="V40" s="71"/>
      <c r="W40" s="72"/>
      <c r="X40" s="73">
        <f t="shared" si="1"/>
        <v>0</v>
      </c>
      <c r="Y40" s="74">
        <f t="shared" si="2"/>
        <v>0</v>
      </c>
      <c r="Z40" s="75"/>
      <c r="AA40" s="84">
        <f t="shared" si="3"/>
        <v>0</v>
      </c>
      <c r="AB40" s="85"/>
      <c r="AC40" s="86"/>
      <c r="AD40" s="87"/>
      <c r="AE40" s="88"/>
    </row>
    <row r="41" spans="1:31" x14ac:dyDescent="0.3">
      <c r="A41" s="107"/>
      <c r="B41" s="107"/>
      <c r="C41" s="29"/>
      <c r="D41" s="58"/>
      <c r="E41" s="59"/>
      <c r="F41" s="60">
        <f t="shared" si="0"/>
        <v>0</v>
      </c>
      <c r="G41" s="81"/>
      <c r="H41" s="62"/>
      <c r="I41" s="63"/>
      <c r="J41" s="64"/>
      <c r="K41" s="58"/>
      <c r="L41" s="59"/>
      <c r="M41" s="59"/>
      <c r="N41" s="59"/>
      <c r="O41" s="81"/>
      <c r="P41" s="81"/>
      <c r="Q41" s="82"/>
      <c r="R41" s="83"/>
      <c r="S41" s="69"/>
      <c r="T41" s="108"/>
      <c r="U41" s="109"/>
      <c r="V41" s="109"/>
      <c r="W41" s="75"/>
      <c r="X41" s="73">
        <f t="shared" si="1"/>
        <v>0</v>
      </c>
      <c r="Y41" s="74">
        <f t="shared" si="2"/>
        <v>0</v>
      </c>
      <c r="Z41" s="75"/>
      <c r="AA41" s="84">
        <f t="shared" si="3"/>
        <v>0</v>
      </c>
      <c r="AB41" s="85"/>
      <c r="AC41" s="86"/>
      <c r="AD41" s="87"/>
      <c r="AE41" s="88"/>
    </row>
    <row r="42" spans="1:31" x14ac:dyDescent="0.3">
      <c r="A42" s="107"/>
      <c r="B42" s="107"/>
      <c r="C42" s="29"/>
      <c r="D42" s="58"/>
      <c r="E42" s="59"/>
      <c r="F42" s="60">
        <f t="shared" si="0"/>
        <v>0</v>
      </c>
      <c r="G42" s="81"/>
      <c r="H42" s="62"/>
      <c r="I42" s="63"/>
      <c r="J42" s="64"/>
      <c r="K42" s="58"/>
      <c r="L42" s="59"/>
      <c r="M42" s="59"/>
      <c r="N42" s="59"/>
      <c r="O42" s="81"/>
      <c r="P42" s="81"/>
      <c r="Q42" s="82"/>
      <c r="R42" s="83"/>
      <c r="S42" s="69"/>
      <c r="T42" s="108"/>
      <c r="U42" s="109"/>
      <c r="V42" s="109"/>
      <c r="W42" s="75"/>
      <c r="X42" s="73">
        <f t="shared" si="1"/>
        <v>0</v>
      </c>
      <c r="Y42" s="74">
        <f t="shared" si="2"/>
        <v>0</v>
      </c>
      <c r="Z42" s="75"/>
      <c r="AA42" s="84">
        <f t="shared" si="3"/>
        <v>0</v>
      </c>
      <c r="AB42" s="85"/>
      <c r="AC42" s="86"/>
      <c r="AD42" s="87"/>
      <c r="AE42" s="88"/>
    </row>
    <row r="43" spans="1:31" x14ac:dyDescent="0.3">
      <c r="A43" s="107"/>
      <c r="B43" s="107"/>
      <c r="C43" s="29"/>
      <c r="D43" s="110"/>
      <c r="E43" s="111"/>
      <c r="F43" s="112">
        <f t="shared" si="0"/>
        <v>0</v>
      </c>
      <c r="G43" s="113"/>
      <c r="H43" s="114"/>
      <c r="I43" s="115"/>
      <c r="J43" s="116"/>
      <c r="K43" s="110"/>
      <c r="L43" s="111"/>
      <c r="M43" s="111"/>
      <c r="N43" s="111"/>
      <c r="O43" s="113"/>
      <c r="P43" s="113"/>
      <c r="Q43" s="117"/>
      <c r="R43" s="118"/>
      <c r="S43" s="119"/>
      <c r="T43" s="120"/>
      <c r="U43" s="121"/>
      <c r="V43" s="121"/>
      <c r="W43" s="122"/>
      <c r="X43" s="123">
        <f t="shared" si="1"/>
        <v>0</v>
      </c>
      <c r="Y43" s="124">
        <f t="shared" si="2"/>
        <v>0</v>
      </c>
      <c r="Z43" s="122"/>
      <c r="AA43" s="125">
        <f t="shared" si="3"/>
        <v>0</v>
      </c>
      <c r="AB43" s="126"/>
      <c r="AC43" s="127"/>
      <c r="AD43" s="128"/>
      <c r="AE43" s="129"/>
    </row>
    <row r="44" spans="1:31" ht="14.25" customHeight="1" x14ac:dyDescent="0.3">
      <c r="A44" s="130"/>
      <c r="B44" s="130"/>
      <c r="C44" s="130"/>
      <c r="D44" s="130"/>
      <c r="E44" s="130"/>
      <c r="F44" s="130"/>
      <c r="G44" s="130"/>
      <c r="H44" s="130"/>
      <c r="I44" s="131"/>
      <c r="J44" s="130"/>
      <c r="K44" s="132"/>
      <c r="L44" s="132"/>
      <c r="M44" s="132"/>
      <c r="N44" s="132"/>
      <c r="O44" s="132"/>
      <c r="P44" s="132"/>
      <c r="Q44" s="132"/>
      <c r="R44" s="130"/>
      <c r="S44" s="130"/>
      <c r="T44" s="130"/>
      <c r="U44" s="130"/>
      <c r="V44" s="130"/>
      <c r="W44" s="130"/>
      <c r="X44" s="130"/>
      <c r="Y44" s="133"/>
      <c r="Z44" s="130"/>
      <c r="AA44" s="134"/>
      <c r="AB44" s="130"/>
      <c r="AC44" s="130"/>
      <c r="AD44" s="130"/>
      <c r="AE44" s="130"/>
    </row>
    <row r="45" spans="1:31" ht="14.25" customHeight="1" x14ac:dyDescent="0.3">
      <c r="A45" s="130"/>
      <c r="B45" s="130"/>
      <c r="C45" s="130"/>
      <c r="D45" s="130"/>
      <c r="E45" s="130"/>
      <c r="F45" s="130"/>
      <c r="G45" s="130"/>
      <c r="H45" s="130"/>
      <c r="I45" s="131"/>
      <c r="J45" s="135">
        <f>SUM(J8:J43)</f>
        <v>0</v>
      </c>
      <c r="K45" s="304" t="s">
        <v>37</v>
      </c>
      <c r="L45" s="305"/>
      <c r="M45" s="305"/>
      <c r="N45" s="305"/>
      <c r="O45" s="305"/>
      <c r="P45" s="305"/>
      <c r="Q45" s="306"/>
      <c r="R45" s="130"/>
      <c r="S45" s="130"/>
      <c r="T45" s="136">
        <f>SUM(T8:T40)</f>
        <v>148</v>
      </c>
      <c r="U45" s="136">
        <f>SUM(U8:U40)</f>
        <v>0</v>
      </c>
      <c r="V45" s="136">
        <f>SUM(V8:V40)</f>
        <v>0</v>
      </c>
      <c r="W45" s="136">
        <f>SUM(W8:W40)</f>
        <v>0</v>
      </c>
      <c r="X45" s="137">
        <f>SUM(X8:X40)</f>
        <v>148</v>
      </c>
      <c r="Y45" s="138">
        <f>SUM(Y8:Y38)</f>
        <v>17020</v>
      </c>
      <c r="Z45" s="139" t="s">
        <v>31</v>
      </c>
      <c r="AA45" s="140">
        <f>SUM(AA8:AA41)</f>
        <v>17020</v>
      </c>
      <c r="AB45" s="130"/>
      <c r="AD45" s="130"/>
      <c r="AE45" s="130"/>
    </row>
    <row r="46" spans="1:31" x14ac:dyDescent="0.3">
      <c r="A46" s="130"/>
      <c r="B46" s="130"/>
      <c r="C46" s="130"/>
      <c r="D46" s="130"/>
      <c r="E46" s="130"/>
      <c r="F46" s="130"/>
      <c r="G46" s="130"/>
      <c r="H46" s="130"/>
      <c r="I46" s="131"/>
      <c r="J46" s="130"/>
      <c r="K46" s="132"/>
      <c r="L46" s="132"/>
      <c r="M46" s="132"/>
      <c r="N46" s="132"/>
      <c r="O46" s="132"/>
      <c r="P46" s="132"/>
      <c r="Q46" s="132"/>
      <c r="R46" s="130"/>
      <c r="S46" s="130"/>
      <c r="T46" s="130"/>
      <c r="U46" s="130"/>
      <c r="V46" s="130"/>
      <c r="W46" s="130"/>
      <c r="X46" s="130"/>
      <c r="Y46" s="133"/>
      <c r="Z46" s="130"/>
      <c r="AA46" s="134"/>
      <c r="AB46" s="130"/>
      <c r="AC46" s="141" t="s">
        <v>38</v>
      </c>
      <c r="AD46" s="130"/>
      <c r="AE46" s="130"/>
    </row>
    <row r="47" spans="1:31" x14ac:dyDescent="0.3">
      <c r="A47" s="130"/>
      <c r="B47" s="130"/>
      <c r="C47" s="130"/>
      <c r="D47" s="130"/>
      <c r="E47" s="130"/>
      <c r="F47" s="130"/>
      <c r="G47" s="130"/>
      <c r="H47" s="130"/>
      <c r="I47" s="131"/>
      <c r="J47" s="130"/>
      <c r="K47" s="132"/>
      <c r="L47" s="132"/>
      <c r="M47" s="132"/>
      <c r="N47" s="132"/>
      <c r="O47" s="132"/>
      <c r="P47" s="132"/>
      <c r="Q47" s="132"/>
      <c r="R47" s="130"/>
      <c r="S47" s="130"/>
      <c r="T47" s="130"/>
      <c r="U47" s="130"/>
      <c r="V47" s="130"/>
      <c r="W47" s="130"/>
      <c r="X47" s="130"/>
      <c r="Y47" s="133"/>
      <c r="Z47" s="130"/>
      <c r="AA47" s="134"/>
      <c r="AB47" s="130"/>
      <c r="AC47" s="141" t="s">
        <v>39</v>
      </c>
      <c r="AD47" s="130"/>
      <c r="AE47" s="130"/>
    </row>
    <row r="48" spans="1:31" x14ac:dyDescent="0.3">
      <c r="A48" s="130"/>
      <c r="B48" s="130"/>
      <c r="C48" s="130"/>
      <c r="D48" s="130"/>
      <c r="E48" s="130"/>
      <c r="F48" s="130"/>
      <c r="G48" s="130"/>
      <c r="H48" s="130"/>
      <c r="I48" s="131"/>
      <c r="J48" s="130"/>
      <c r="K48" s="132"/>
      <c r="L48" s="132"/>
      <c r="M48" s="132"/>
      <c r="N48" s="132"/>
      <c r="O48" s="132"/>
      <c r="P48" s="132"/>
      <c r="Q48" s="132"/>
      <c r="R48" s="130"/>
      <c r="S48" s="130"/>
      <c r="T48" s="130"/>
      <c r="U48" s="130"/>
      <c r="V48" s="130"/>
      <c r="W48" s="130"/>
      <c r="X48" s="130"/>
      <c r="Y48" s="133"/>
      <c r="Z48" s="130"/>
      <c r="AA48" s="134"/>
      <c r="AB48" s="130"/>
      <c r="AC48" s="141" t="s">
        <v>40</v>
      </c>
      <c r="AD48" s="130"/>
      <c r="AE48" s="130"/>
    </row>
    <row r="49" spans="1:31" x14ac:dyDescent="0.3">
      <c r="A49" s="130"/>
      <c r="B49" s="130"/>
      <c r="C49" s="130"/>
      <c r="D49" s="130"/>
      <c r="E49" s="130"/>
      <c r="F49" s="130"/>
      <c r="G49" s="130"/>
      <c r="H49" s="130"/>
      <c r="I49" s="131"/>
      <c r="J49" s="130"/>
      <c r="K49" s="132"/>
      <c r="L49" s="132"/>
      <c r="M49" s="132"/>
      <c r="N49" s="132"/>
      <c r="O49" s="132"/>
      <c r="P49" s="132"/>
      <c r="Q49" s="132"/>
      <c r="R49" s="130"/>
      <c r="S49" s="130"/>
      <c r="T49" s="130"/>
      <c r="U49" s="130"/>
      <c r="V49" s="130"/>
      <c r="W49" s="130"/>
      <c r="X49" s="130"/>
      <c r="Y49" s="133"/>
      <c r="Z49" s="130"/>
      <c r="AA49" s="134"/>
      <c r="AB49" s="130"/>
      <c r="AC49" s="141" t="s">
        <v>41</v>
      </c>
      <c r="AD49" s="130"/>
      <c r="AE49" s="130"/>
    </row>
    <row r="50" spans="1:31" x14ac:dyDescent="0.3">
      <c r="A50" s="130"/>
      <c r="B50" s="130"/>
      <c r="C50" s="130"/>
      <c r="D50" s="130"/>
      <c r="E50" s="130"/>
      <c r="F50" s="130"/>
      <c r="G50" s="130"/>
      <c r="H50" s="130"/>
      <c r="I50" s="131"/>
      <c r="J50" s="130"/>
      <c r="K50" s="132"/>
      <c r="L50" s="132"/>
      <c r="M50" s="132"/>
      <c r="N50" s="132"/>
      <c r="O50" s="132"/>
      <c r="P50" s="132"/>
      <c r="Q50" s="132"/>
      <c r="R50" s="130"/>
      <c r="S50" s="130"/>
      <c r="T50" s="130"/>
      <c r="U50" s="130"/>
      <c r="V50" s="130"/>
      <c r="W50" s="130"/>
      <c r="X50" s="130"/>
      <c r="Y50" s="133"/>
      <c r="Z50" s="130"/>
      <c r="AA50" s="134"/>
      <c r="AB50" s="130"/>
      <c r="AC50" s="141" t="s">
        <v>42</v>
      </c>
      <c r="AD50" s="130"/>
      <c r="AE50" s="130"/>
    </row>
    <row r="51" spans="1:31" ht="14.25" customHeight="1" x14ac:dyDescent="0.3">
      <c r="A51" s="130"/>
      <c r="B51" s="130"/>
      <c r="C51" s="130"/>
      <c r="D51" s="130"/>
      <c r="E51" s="130"/>
      <c r="F51" s="130"/>
      <c r="G51" s="130"/>
      <c r="H51" s="130"/>
      <c r="I51" s="131"/>
      <c r="J51" s="130"/>
      <c r="K51" s="132"/>
      <c r="L51" s="132"/>
      <c r="M51" s="132"/>
      <c r="N51" s="132"/>
      <c r="O51" s="132"/>
      <c r="P51" s="132"/>
      <c r="Q51" s="132"/>
      <c r="R51" s="130"/>
      <c r="S51" s="130"/>
      <c r="T51" s="130"/>
      <c r="U51" s="130"/>
      <c r="V51" s="130"/>
      <c r="W51" s="130"/>
      <c r="X51" s="130"/>
      <c r="Y51" s="133"/>
      <c r="Z51" s="130"/>
      <c r="AA51" s="134"/>
      <c r="AB51" s="130"/>
      <c r="AC51" s="130"/>
      <c r="AD51" s="130"/>
      <c r="AE51" s="130"/>
    </row>
    <row r="52" spans="1:31" ht="14.25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1"/>
      <c r="J52" s="130"/>
      <c r="K52" s="132"/>
      <c r="L52" s="132"/>
      <c r="M52" s="132"/>
      <c r="N52" s="132"/>
      <c r="O52" s="132"/>
      <c r="P52" s="132"/>
      <c r="Q52" s="132"/>
      <c r="R52" s="130"/>
      <c r="S52" s="130"/>
      <c r="T52" s="130"/>
      <c r="U52" s="130"/>
      <c r="V52" s="130"/>
      <c r="W52" s="130"/>
      <c r="X52" s="130"/>
      <c r="Y52" s="133"/>
      <c r="Z52" s="130"/>
      <c r="AA52" s="134"/>
      <c r="AB52" s="130"/>
      <c r="AC52" s="130"/>
      <c r="AD52" s="130"/>
      <c r="AE52" s="130"/>
    </row>
    <row r="53" spans="1:31" ht="14.25" customHeight="1" x14ac:dyDescent="0.3">
      <c r="A53" s="130"/>
      <c r="B53" s="130"/>
      <c r="C53" s="130"/>
      <c r="D53" s="130"/>
      <c r="E53" s="130"/>
      <c r="F53" s="130"/>
      <c r="G53" s="130"/>
      <c r="H53" s="130"/>
      <c r="I53" s="131"/>
      <c r="J53" s="130"/>
      <c r="K53" s="132"/>
      <c r="L53" s="132"/>
      <c r="M53" s="132"/>
      <c r="N53" s="132"/>
      <c r="O53" s="132"/>
      <c r="P53" s="132"/>
      <c r="Q53" s="132"/>
      <c r="R53" s="130"/>
      <c r="S53" s="130"/>
      <c r="T53" s="130"/>
      <c r="U53" s="130"/>
      <c r="V53" s="130"/>
      <c r="W53" s="130"/>
      <c r="X53" s="130"/>
      <c r="Y53" s="133"/>
      <c r="Z53" s="130"/>
      <c r="AA53" s="134"/>
      <c r="AB53" s="130"/>
      <c r="AC53" s="130"/>
      <c r="AD53" s="130"/>
      <c r="AE53" s="130"/>
    </row>
    <row r="54" spans="1:31" ht="14.25" customHeight="1" x14ac:dyDescent="0.3">
      <c r="A54" s="130"/>
      <c r="B54" s="130"/>
      <c r="C54" s="130"/>
      <c r="D54" s="130"/>
      <c r="E54" s="130"/>
      <c r="F54" s="130"/>
      <c r="G54" s="130"/>
      <c r="H54" s="130"/>
      <c r="I54" s="131"/>
      <c r="J54" s="130"/>
      <c r="K54" s="132"/>
      <c r="L54" s="132"/>
      <c r="M54" s="132"/>
      <c r="N54" s="132"/>
      <c r="O54" s="132"/>
      <c r="P54" s="132"/>
      <c r="Q54" s="132"/>
      <c r="R54" s="130"/>
      <c r="S54" s="130"/>
      <c r="T54" s="130"/>
      <c r="U54" s="130"/>
      <c r="V54" s="130"/>
      <c r="W54" s="130"/>
      <c r="X54" s="130"/>
      <c r="Y54" s="133"/>
      <c r="Z54" s="130"/>
      <c r="AA54" s="134"/>
      <c r="AB54" s="130"/>
      <c r="AC54" s="130"/>
      <c r="AD54" s="130"/>
      <c r="AE54" s="130"/>
    </row>
    <row r="55" spans="1:31" ht="14.25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1"/>
      <c r="J55" s="130"/>
      <c r="K55" s="132"/>
      <c r="L55" s="132"/>
      <c r="M55" s="132"/>
      <c r="N55" s="132"/>
      <c r="O55" s="132"/>
      <c r="P55" s="132"/>
      <c r="Q55" s="132"/>
      <c r="R55" s="130"/>
      <c r="S55" s="130"/>
      <c r="T55" s="130"/>
      <c r="U55" s="130"/>
      <c r="V55" s="130"/>
      <c r="W55" s="130"/>
      <c r="X55" s="130"/>
      <c r="Y55" s="133"/>
      <c r="Z55" s="130"/>
      <c r="AA55" s="134"/>
      <c r="AB55" s="130"/>
      <c r="AC55" s="130"/>
      <c r="AD55" s="130"/>
      <c r="AE55" s="130"/>
    </row>
    <row r="56" spans="1:31" ht="14.25" customHeight="1" x14ac:dyDescent="0.3">
      <c r="A56" s="130"/>
      <c r="B56" s="130"/>
      <c r="C56" s="130"/>
      <c r="D56" s="130"/>
      <c r="E56" s="130"/>
      <c r="F56" s="130"/>
      <c r="G56" s="130"/>
      <c r="H56" s="130"/>
      <c r="I56" s="131"/>
      <c r="J56" s="130"/>
      <c r="K56" s="132"/>
      <c r="L56" s="132"/>
      <c r="M56" s="132"/>
      <c r="N56" s="132"/>
      <c r="O56" s="132"/>
      <c r="P56" s="132"/>
      <c r="Q56" s="132"/>
      <c r="R56" s="130"/>
      <c r="S56" s="130"/>
      <c r="T56" s="130"/>
      <c r="U56" s="130"/>
      <c r="V56" s="130"/>
      <c r="W56" s="130"/>
      <c r="X56" s="130"/>
      <c r="Y56" s="133"/>
      <c r="Z56" s="130"/>
      <c r="AA56" s="134"/>
      <c r="AB56" s="130"/>
      <c r="AC56" s="130"/>
      <c r="AD56" s="130"/>
      <c r="AE56" s="130"/>
    </row>
    <row r="57" spans="1:31" ht="14.25" customHeight="1" x14ac:dyDescent="0.3">
      <c r="A57" s="130"/>
      <c r="B57" s="130"/>
      <c r="C57" s="130"/>
      <c r="D57" s="130"/>
      <c r="E57" s="130"/>
      <c r="F57" s="130"/>
      <c r="G57" s="130"/>
      <c r="H57" s="130"/>
      <c r="I57" s="131"/>
      <c r="J57" s="130"/>
      <c r="K57" s="132"/>
      <c r="L57" s="132"/>
      <c r="M57" s="132"/>
      <c r="N57" s="132"/>
      <c r="O57" s="132"/>
      <c r="P57" s="132"/>
      <c r="Q57" s="132"/>
      <c r="R57" s="130"/>
      <c r="S57" s="130"/>
      <c r="T57" s="130"/>
      <c r="U57" s="130"/>
      <c r="V57" s="130"/>
      <c r="W57" s="130"/>
      <c r="X57" s="130"/>
      <c r="Y57" s="133"/>
      <c r="Z57" s="130"/>
      <c r="AA57" s="134"/>
      <c r="AB57" s="130"/>
      <c r="AC57" s="130"/>
      <c r="AD57" s="130"/>
      <c r="AE57" s="130"/>
    </row>
    <row r="58" spans="1:31" ht="14.25" customHeight="1" x14ac:dyDescent="0.3">
      <c r="A58" s="130"/>
      <c r="B58" s="130"/>
      <c r="C58" s="130"/>
      <c r="D58" s="130"/>
      <c r="E58" s="130"/>
      <c r="F58" s="130"/>
      <c r="G58" s="130"/>
      <c r="H58" s="130"/>
      <c r="I58" s="131"/>
      <c r="J58" s="130"/>
      <c r="K58" s="132"/>
      <c r="L58" s="132"/>
      <c r="M58" s="132"/>
      <c r="N58" s="132"/>
      <c r="O58" s="132"/>
      <c r="P58" s="132"/>
      <c r="Q58" s="132"/>
      <c r="R58" s="130"/>
      <c r="S58" s="130"/>
      <c r="T58" s="130"/>
      <c r="U58" s="130"/>
      <c r="V58" s="130"/>
      <c r="W58" s="130"/>
      <c r="X58" s="130"/>
      <c r="Y58" s="133"/>
      <c r="Z58" s="130"/>
      <c r="AA58" s="134"/>
      <c r="AB58" s="130"/>
      <c r="AC58" s="130"/>
      <c r="AD58" s="130"/>
      <c r="AE58" s="130"/>
    </row>
    <row r="59" spans="1:31" ht="14.2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1"/>
      <c r="J59" s="130"/>
      <c r="K59" s="132"/>
      <c r="L59" s="132"/>
      <c r="M59" s="132"/>
      <c r="N59" s="132"/>
      <c r="O59" s="132"/>
      <c r="P59" s="132"/>
      <c r="Q59" s="132"/>
      <c r="R59" s="130"/>
      <c r="S59" s="130"/>
      <c r="T59" s="130"/>
      <c r="U59" s="130"/>
      <c r="V59" s="130"/>
      <c r="W59" s="130"/>
      <c r="X59" s="130"/>
      <c r="Y59" s="133"/>
      <c r="Z59" s="130"/>
      <c r="AA59" s="134"/>
      <c r="AB59" s="130"/>
      <c r="AC59" s="130"/>
      <c r="AD59" s="130"/>
      <c r="AE59" s="130"/>
    </row>
    <row r="60" spans="1:31" ht="14.25" customHeight="1" x14ac:dyDescent="0.3">
      <c r="A60" s="130"/>
      <c r="B60" s="130"/>
      <c r="C60" s="130"/>
      <c r="D60" s="130"/>
      <c r="E60" s="130"/>
      <c r="F60" s="130"/>
      <c r="G60" s="130"/>
      <c r="H60" s="130"/>
      <c r="I60" s="131"/>
      <c r="J60" s="130"/>
      <c r="K60" s="132"/>
      <c r="L60" s="132"/>
      <c r="M60" s="132"/>
      <c r="N60" s="132"/>
      <c r="O60" s="132"/>
      <c r="P60" s="132"/>
      <c r="Q60" s="132"/>
      <c r="R60" s="130"/>
      <c r="S60" s="130"/>
      <c r="T60" s="130"/>
      <c r="U60" s="130"/>
      <c r="V60" s="130"/>
      <c r="W60" s="130"/>
      <c r="X60" s="130"/>
      <c r="Y60" s="133"/>
      <c r="Z60" s="130"/>
      <c r="AA60" s="134"/>
      <c r="AB60" s="130"/>
      <c r="AC60" s="130"/>
      <c r="AD60" s="130"/>
      <c r="AE60" s="130"/>
    </row>
    <row r="61" spans="1:31" ht="14.25" customHeight="1" x14ac:dyDescent="0.3">
      <c r="A61" s="130"/>
      <c r="B61" s="130"/>
      <c r="C61" s="130"/>
      <c r="D61" s="130"/>
      <c r="E61" s="130"/>
      <c r="F61" s="130"/>
      <c r="G61" s="130"/>
      <c r="H61" s="130"/>
      <c r="I61" s="131"/>
      <c r="J61" s="130"/>
      <c r="K61" s="132"/>
      <c r="L61" s="132"/>
      <c r="M61" s="132"/>
      <c r="N61" s="132"/>
      <c r="O61" s="132"/>
      <c r="P61" s="132"/>
      <c r="Q61" s="132"/>
      <c r="R61" s="130"/>
      <c r="S61" s="130"/>
      <c r="T61" s="130"/>
      <c r="U61" s="130"/>
      <c r="V61" s="130"/>
      <c r="W61" s="130"/>
      <c r="X61" s="130"/>
      <c r="Y61" s="133"/>
      <c r="Z61" s="130"/>
      <c r="AA61" s="134"/>
      <c r="AB61" s="130"/>
      <c r="AC61" s="130"/>
      <c r="AD61" s="130"/>
      <c r="AE61" s="130"/>
    </row>
    <row r="62" spans="1:31" ht="14.25" customHeight="1" x14ac:dyDescent="0.3">
      <c r="A62" s="130"/>
      <c r="B62" s="130"/>
      <c r="C62" s="130"/>
      <c r="D62" s="130"/>
      <c r="E62" s="130"/>
      <c r="F62" s="130"/>
      <c r="G62" s="130"/>
      <c r="H62" s="130"/>
      <c r="I62" s="131"/>
      <c r="J62" s="130"/>
      <c r="K62" s="132"/>
      <c r="L62" s="132"/>
      <c r="M62" s="132"/>
      <c r="N62" s="132"/>
      <c r="O62" s="132"/>
      <c r="P62" s="132"/>
      <c r="Q62" s="132"/>
      <c r="R62" s="130"/>
      <c r="S62" s="130"/>
      <c r="T62" s="130"/>
      <c r="U62" s="130"/>
      <c r="V62" s="130"/>
      <c r="W62" s="130"/>
      <c r="X62" s="130"/>
      <c r="Y62" s="133"/>
      <c r="Z62" s="130"/>
      <c r="AA62" s="134"/>
      <c r="AB62" s="130"/>
      <c r="AC62" s="130"/>
      <c r="AD62" s="130"/>
      <c r="AE62" s="130"/>
    </row>
    <row r="63" spans="1:31" ht="14.25" customHeight="1" x14ac:dyDescent="0.3">
      <c r="A63" s="130"/>
      <c r="B63" s="130"/>
      <c r="C63" s="130"/>
      <c r="D63" s="130"/>
      <c r="E63" s="130"/>
      <c r="F63" s="130"/>
      <c r="G63" s="130"/>
      <c r="H63" s="130"/>
      <c r="I63" s="131"/>
      <c r="J63" s="130"/>
      <c r="K63" s="132"/>
      <c r="L63" s="132"/>
      <c r="M63" s="132"/>
      <c r="N63" s="132"/>
      <c r="O63" s="132"/>
      <c r="P63" s="132"/>
      <c r="Q63" s="132"/>
      <c r="R63" s="130"/>
      <c r="S63" s="130"/>
      <c r="T63" s="130"/>
      <c r="U63" s="130"/>
      <c r="V63" s="130"/>
      <c r="W63" s="130"/>
      <c r="X63" s="130"/>
      <c r="Y63" s="133"/>
      <c r="Z63" s="130"/>
      <c r="AA63" s="134"/>
      <c r="AB63" s="130"/>
      <c r="AC63" s="130"/>
      <c r="AD63" s="130"/>
      <c r="AE63" s="130"/>
    </row>
    <row r="64" spans="1:31" ht="14.25" customHeight="1" x14ac:dyDescent="0.3">
      <c r="A64" s="130"/>
      <c r="B64" s="130"/>
      <c r="C64" s="130"/>
      <c r="D64" s="130"/>
      <c r="E64" s="130"/>
      <c r="F64" s="130"/>
      <c r="G64" s="130"/>
      <c r="H64" s="130"/>
      <c r="I64" s="131"/>
      <c r="J64" s="130"/>
      <c r="K64" s="132"/>
      <c r="L64" s="132"/>
      <c r="M64" s="132"/>
      <c r="N64" s="132"/>
      <c r="O64" s="132"/>
      <c r="P64" s="132"/>
      <c r="Q64" s="132"/>
      <c r="R64" s="130"/>
      <c r="S64" s="130"/>
      <c r="T64" s="130"/>
      <c r="U64" s="130"/>
      <c r="V64" s="130"/>
      <c r="W64" s="130"/>
      <c r="X64" s="130"/>
      <c r="Y64" s="133"/>
      <c r="Z64" s="130"/>
      <c r="AA64" s="134"/>
      <c r="AB64" s="130"/>
      <c r="AC64" s="130"/>
      <c r="AD64" s="130"/>
      <c r="AE64" s="130"/>
    </row>
    <row r="65" spans="1:31" ht="14.25" customHeight="1" x14ac:dyDescent="0.3">
      <c r="A65" s="130"/>
      <c r="B65" s="130"/>
      <c r="C65" s="130"/>
      <c r="D65" s="130"/>
      <c r="E65" s="130"/>
      <c r="F65" s="130"/>
      <c r="G65" s="130"/>
      <c r="H65" s="130"/>
      <c r="I65" s="131"/>
      <c r="J65" s="130"/>
      <c r="K65" s="132"/>
      <c r="L65" s="132"/>
      <c r="M65" s="132"/>
      <c r="N65" s="132"/>
      <c r="O65" s="132"/>
      <c r="P65" s="132"/>
      <c r="Q65" s="132"/>
      <c r="R65" s="130"/>
      <c r="S65" s="130"/>
      <c r="T65" s="130"/>
      <c r="U65" s="130"/>
      <c r="V65" s="130"/>
      <c r="W65" s="130"/>
      <c r="X65" s="130"/>
      <c r="Y65" s="133"/>
      <c r="Z65" s="130"/>
      <c r="AA65" s="134"/>
      <c r="AB65" s="130"/>
      <c r="AC65" s="130"/>
      <c r="AD65" s="130"/>
      <c r="AE65" s="130"/>
    </row>
    <row r="66" spans="1:31" ht="14.25" customHeight="1" x14ac:dyDescent="0.3">
      <c r="A66" s="130"/>
      <c r="B66" s="130"/>
      <c r="C66" s="130"/>
      <c r="D66" s="130"/>
      <c r="E66" s="130"/>
      <c r="F66" s="130"/>
      <c r="G66" s="130"/>
      <c r="H66" s="130"/>
      <c r="I66" s="131"/>
      <c r="J66" s="130"/>
      <c r="K66" s="132"/>
      <c r="L66" s="132"/>
      <c r="M66" s="132"/>
      <c r="N66" s="132"/>
      <c r="O66" s="132"/>
      <c r="P66" s="132"/>
      <c r="Q66" s="132"/>
      <c r="R66" s="130"/>
      <c r="S66" s="130"/>
      <c r="T66" s="130"/>
      <c r="U66" s="130"/>
      <c r="V66" s="130"/>
      <c r="W66" s="130"/>
      <c r="X66" s="130"/>
      <c r="Y66" s="133"/>
      <c r="Z66" s="130"/>
      <c r="AA66" s="134"/>
      <c r="AB66" s="130"/>
      <c r="AC66" s="130"/>
      <c r="AD66" s="130"/>
      <c r="AE66" s="130"/>
    </row>
    <row r="67" spans="1:31" ht="14.25" customHeight="1" x14ac:dyDescent="0.3">
      <c r="A67" s="130"/>
      <c r="B67" s="130"/>
      <c r="C67" s="130"/>
      <c r="D67" s="130"/>
      <c r="E67" s="130"/>
      <c r="F67" s="130"/>
      <c r="G67" s="130"/>
      <c r="H67" s="130"/>
      <c r="I67" s="131"/>
      <c r="J67" s="130"/>
      <c r="K67" s="132"/>
      <c r="L67" s="132"/>
      <c r="M67" s="132"/>
      <c r="N67" s="132"/>
      <c r="O67" s="132"/>
      <c r="P67" s="132"/>
      <c r="Q67" s="132"/>
      <c r="R67" s="130"/>
      <c r="S67" s="130"/>
      <c r="T67" s="130"/>
      <c r="U67" s="130"/>
      <c r="V67" s="130"/>
      <c r="W67" s="130"/>
      <c r="X67" s="130"/>
      <c r="Y67" s="133"/>
      <c r="Z67" s="130"/>
      <c r="AA67" s="134"/>
      <c r="AB67" s="130"/>
      <c r="AC67" s="130"/>
      <c r="AD67" s="130"/>
      <c r="AE67" s="130"/>
    </row>
    <row r="68" spans="1:31" ht="14.25" customHeight="1" x14ac:dyDescent="0.3">
      <c r="A68" s="130"/>
      <c r="B68" s="130"/>
      <c r="C68" s="130"/>
      <c r="D68" s="130"/>
      <c r="E68" s="130"/>
      <c r="F68" s="130"/>
      <c r="G68" s="130"/>
      <c r="H68" s="130"/>
      <c r="I68" s="131"/>
      <c r="J68" s="130"/>
      <c r="K68" s="132"/>
      <c r="L68" s="132"/>
      <c r="M68" s="132"/>
      <c r="N68" s="132"/>
      <c r="O68" s="132"/>
      <c r="P68" s="132"/>
      <c r="Q68" s="132"/>
      <c r="R68" s="130"/>
      <c r="S68" s="130"/>
      <c r="T68" s="130"/>
      <c r="U68" s="130"/>
      <c r="V68" s="130"/>
      <c r="W68" s="130"/>
      <c r="X68" s="130"/>
      <c r="Y68" s="133"/>
      <c r="Z68" s="130"/>
      <c r="AA68" s="134"/>
      <c r="AB68" s="130"/>
      <c r="AC68" s="130"/>
      <c r="AD68" s="130"/>
      <c r="AE68" s="130"/>
    </row>
    <row r="69" spans="1:31" ht="14.25" customHeight="1" x14ac:dyDescent="0.3">
      <c r="A69" s="130"/>
      <c r="B69" s="130"/>
      <c r="C69" s="130"/>
      <c r="D69" s="130"/>
      <c r="E69" s="130"/>
      <c r="F69" s="130"/>
      <c r="G69" s="130"/>
      <c r="H69" s="130"/>
      <c r="I69" s="131"/>
      <c r="J69" s="130"/>
      <c r="K69" s="132"/>
      <c r="L69" s="132"/>
      <c r="M69" s="132"/>
      <c r="N69" s="132"/>
      <c r="O69" s="132"/>
      <c r="P69" s="132"/>
      <c r="Q69" s="132"/>
      <c r="R69" s="130"/>
      <c r="S69" s="130"/>
      <c r="T69" s="130"/>
      <c r="U69" s="130"/>
      <c r="V69" s="130"/>
      <c r="W69" s="130"/>
      <c r="X69" s="130"/>
      <c r="Y69" s="133"/>
      <c r="Z69" s="130"/>
      <c r="AA69" s="134"/>
      <c r="AB69" s="130"/>
      <c r="AC69" s="130"/>
      <c r="AD69" s="130"/>
      <c r="AE69" s="130"/>
    </row>
    <row r="70" spans="1:31" ht="14.25" customHeight="1" x14ac:dyDescent="0.3">
      <c r="A70" s="130"/>
      <c r="B70" s="130"/>
      <c r="C70" s="130"/>
      <c r="D70" s="130"/>
      <c r="E70" s="130"/>
      <c r="F70" s="130"/>
      <c r="G70" s="130"/>
      <c r="H70" s="130"/>
      <c r="I70" s="131"/>
      <c r="J70" s="130"/>
      <c r="K70" s="132"/>
      <c r="L70" s="132"/>
      <c r="M70" s="132"/>
      <c r="N70" s="132"/>
      <c r="O70" s="132"/>
      <c r="P70" s="132"/>
      <c r="Q70" s="132"/>
      <c r="R70" s="130"/>
      <c r="S70" s="130"/>
      <c r="T70" s="130"/>
      <c r="U70" s="130"/>
      <c r="V70" s="130"/>
      <c r="W70" s="130"/>
      <c r="X70" s="130"/>
      <c r="Y70" s="133"/>
      <c r="Z70" s="130"/>
      <c r="AA70" s="134"/>
      <c r="AB70" s="130"/>
      <c r="AC70" s="130"/>
      <c r="AD70" s="130"/>
      <c r="AE70" s="130"/>
    </row>
    <row r="71" spans="1:31" ht="14.25" customHeight="1" x14ac:dyDescent="0.3">
      <c r="A71" s="130"/>
      <c r="B71" s="130"/>
      <c r="C71" s="130"/>
      <c r="D71" s="130"/>
      <c r="E71" s="130"/>
      <c r="F71" s="130"/>
      <c r="G71" s="130"/>
      <c r="H71" s="130"/>
      <c r="I71" s="131"/>
      <c r="J71" s="130"/>
      <c r="K71" s="132"/>
      <c r="L71" s="132"/>
      <c r="M71" s="132"/>
      <c r="N71" s="132"/>
      <c r="O71" s="132"/>
      <c r="P71" s="132"/>
      <c r="Q71" s="132"/>
      <c r="R71" s="130"/>
      <c r="S71" s="130"/>
      <c r="T71" s="130"/>
      <c r="U71" s="130"/>
      <c r="V71" s="130"/>
      <c r="W71" s="130"/>
      <c r="X71" s="130"/>
      <c r="Y71" s="133"/>
      <c r="Z71" s="130"/>
      <c r="AA71" s="134"/>
      <c r="AB71" s="130"/>
      <c r="AC71" s="130"/>
      <c r="AD71" s="130"/>
      <c r="AE71" s="130"/>
    </row>
    <row r="72" spans="1:31" ht="14.25" customHeight="1" x14ac:dyDescent="0.3">
      <c r="A72" s="130"/>
      <c r="B72" s="130"/>
      <c r="C72" s="130"/>
      <c r="D72" s="130"/>
      <c r="E72" s="130"/>
      <c r="F72" s="130"/>
      <c r="G72" s="130"/>
      <c r="H72" s="130"/>
      <c r="I72" s="131"/>
      <c r="J72" s="130"/>
      <c r="K72" s="132"/>
      <c r="L72" s="132"/>
      <c r="M72" s="132"/>
      <c r="N72" s="132"/>
      <c r="O72" s="132"/>
      <c r="P72" s="132"/>
      <c r="Q72" s="132"/>
      <c r="R72" s="130"/>
      <c r="S72" s="130"/>
      <c r="T72" s="130"/>
      <c r="U72" s="130"/>
      <c r="V72" s="130"/>
      <c r="W72" s="130"/>
      <c r="X72" s="130"/>
      <c r="Y72" s="133"/>
      <c r="Z72" s="130"/>
      <c r="AA72" s="134"/>
      <c r="AB72" s="130"/>
      <c r="AC72" s="130"/>
      <c r="AD72" s="130"/>
      <c r="AE72" s="130"/>
    </row>
    <row r="73" spans="1:31" ht="14.25" customHeight="1" x14ac:dyDescent="0.3">
      <c r="A73" s="130"/>
      <c r="B73" s="130"/>
      <c r="C73" s="130"/>
      <c r="D73" s="130"/>
      <c r="E73" s="130"/>
      <c r="F73" s="130"/>
      <c r="G73" s="130"/>
      <c r="H73" s="130"/>
      <c r="I73" s="131"/>
      <c r="J73" s="130"/>
      <c r="K73" s="132"/>
      <c r="L73" s="132"/>
      <c r="M73" s="132"/>
      <c r="N73" s="132"/>
      <c r="O73" s="132"/>
      <c r="P73" s="132"/>
      <c r="Q73" s="132"/>
      <c r="R73" s="130"/>
      <c r="S73" s="130"/>
      <c r="T73" s="130"/>
      <c r="U73" s="130"/>
      <c r="V73" s="130"/>
      <c r="W73" s="130"/>
      <c r="X73" s="130"/>
      <c r="Y73" s="133"/>
      <c r="Z73" s="130"/>
      <c r="AA73" s="134"/>
      <c r="AB73" s="130"/>
      <c r="AC73" s="130"/>
      <c r="AD73" s="130"/>
      <c r="AE73" s="130"/>
    </row>
    <row r="74" spans="1:31" ht="14.25" customHeight="1" x14ac:dyDescent="0.3">
      <c r="A74" s="130"/>
      <c r="B74" s="130"/>
      <c r="C74" s="130"/>
      <c r="D74" s="130"/>
      <c r="E74" s="130"/>
      <c r="F74" s="130"/>
      <c r="G74" s="130"/>
      <c r="H74" s="130"/>
      <c r="I74" s="131"/>
      <c r="J74" s="130"/>
      <c r="K74" s="132"/>
      <c r="L74" s="132"/>
      <c r="M74" s="132"/>
      <c r="N74" s="132"/>
      <c r="O74" s="132"/>
      <c r="P74" s="132"/>
      <c r="Q74" s="132"/>
      <c r="R74" s="130"/>
      <c r="S74" s="130"/>
      <c r="T74" s="130"/>
      <c r="U74" s="130"/>
      <c r="V74" s="130"/>
      <c r="W74" s="130"/>
      <c r="X74" s="130"/>
      <c r="Y74" s="133"/>
      <c r="Z74" s="130"/>
      <c r="AA74" s="134"/>
      <c r="AB74" s="130"/>
      <c r="AC74" s="130"/>
      <c r="AD74" s="130"/>
      <c r="AE74" s="130"/>
    </row>
    <row r="75" spans="1:31" ht="14.25" customHeight="1" x14ac:dyDescent="0.3">
      <c r="A75" s="130"/>
      <c r="B75" s="130"/>
      <c r="C75" s="130"/>
      <c r="D75" s="130"/>
      <c r="E75" s="130"/>
      <c r="F75" s="130"/>
      <c r="G75" s="130"/>
      <c r="H75" s="130"/>
      <c r="I75" s="131"/>
      <c r="J75" s="130"/>
      <c r="K75" s="132"/>
      <c r="L75" s="132"/>
      <c r="M75" s="132"/>
      <c r="N75" s="132"/>
      <c r="O75" s="132"/>
      <c r="P75" s="132"/>
      <c r="Q75" s="132"/>
      <c r="R75" s="130"/>
      <c r="S75" s="130"/>
      <c r="T75" s="130"/>
      <c r="U75" s="130"/>
      <c r="V75" s="130"/>
      <c r="W75" s="130"/>
      <c r="X75" s="130"/>
      <c r="Y75" s="133"/>
      <c r="Z75" s="130"/>
      <c r="AA75" s="134"/>
      <c r="AB75" s="130"/>
      <c r="AC75" s="130"/>
      <c r="AD75" s="130"/>
      <c r="AE75" s="130"/>
    </row>
    <row r="76" spans="1:31" ht="14.25" customHeight="1" x14ac:dyDescent="0.3">
      <c r="A76" s="130"/>
      <c r="B76" s="130"/>
      <c r="C76" s="130"/>
      <c r="D76" s="130"/>
      <c r="E76" s="130"/>
      <c r="F76" s="130"/>
      <c r="G76" s="130"/>
      <c r="H76" s="130"/>
      <c r="I76" s="131"/>
      <c r="J76" s="130"/>
      <c r="K76" s="132"/>
      <c r="L76" s="132"/>
      <c r="M76" s="132"/>
      <c r="N76" s="132"/>
      <c r="O76" s="132"/>
      <c r="P76" s="132"/>
      <c r="Q76" s="132"/>
      <c r="R76" s="130"/>
      <c r="S76" s="130"/>
      <c r="T76" s="130"/>
      <c r="U76" s="130"/>
      <c r="V76" s="130"/>
      <c r="W76" s="130"/>
      <c r="X76" s="130"/>
      <c r="Y76" s="133"/>
      <c r="Z76" s="130"/>
      <c r="AA76" s="134"/>
      <c r="AB76" s="130"/>
      <c r="AC76" s="130"/>
      <c r="AD76" s="130"/>
      <c r="AE76" s="130"/>
    </row>
    <row r="77" spans="1:31" ht="14.25" customHeight="1" x14ac:dyDescent="0.3">
      <c r="A77" s="130"/>
      <c r="B77" s="130"/>
      <c r="C77" s="130"/>
      <c r="D77" s="130"/>
      <c r="E77" s="130"/>
      <c r="F77" s="130"/>
      <c r="G77" s="130"/>
      <c r="H77" s="130"/>
      <c r="I77" s="131"/>
      <c r="J77" s="130"/>
      <c r="K77" s="132"/>
      <c r="L77" s="132"/>
      <c r="M77" s="132"/>
      <c r="N77" s="132"/>
      <c r="O77" s="132"/>
      <c r="P77" s="132"/>
      <c r="Q77" s="132"/>
      <c r="R77" s="130"/>
      <c r="S77" s="130"/>
      <c r="T77" s="130"/>
      <c r="U77" s="130"/>
      <c r="V77" s="130"/>
      <c r="W77" s="130"/>
      <c r="X77" s="130"/>
      <c r="Y77" s="133"/>
      <c r="Z77" s="130"/>
      <c r="AA77" s="134"/>
      <c r="AB77" s="130"/>
      <c r="AC77" s="130"/>
      <c r="AD77" s="130"/>
      <c r="AE77" s="130"/>
    </row>
    <row r="78" spans="1:31" ht="14.25" customHeight="1" x14ac:dyDescent="0.3">
      <c r="A78" s="130"/>
      <c r="B78" s="130"/>
      <c r="C78" s="130"/>
      <c r="D78" s="130"/>
      <c r="E78" s="130"/>
      <c r="F78" s="130"/>
      <c r="G78" s="130"/>
      <c r="H78" s="130"/>
      <c r="I78" s="131"/>
      <c r="J78" s="130"/>
      <c r="K78" s="132"/>
      <c r="L78" s="132"/>
      <c r="M78" s="132"/>
      <c r="N78" s="132"/>
      <c r="O78" s="132"/>
      <c r="P78" s="132"/>
      <c r="Q78" s="132"/>
      <c r="R78" s="130"/>
      <c r="S78" s="130"/>
      <c r="T78" s="130"/>
      <c r="U78" s="130"/>
      <c r="V78" s="130"/>
      <c r="W78" s="130"/>
      <c r="X78" s="130"/>
      <c r="Y78" s="133"/>
      <c r="Z78" s="130"/>
      <c r="AA78" s="134"/>
      <c r="AB78" s="130"/>
      <c r="AC78" s="130"/>
      <c r="AD78" s="130"/>
      <c r="AE78" s="130"/>
    </row>
    <row r="79" spans="1:31" ht="14.25" customHeight="1" x14ac:dyDescent="0.3">
      <c r="A79" s="130"/>
      <c r="B79" s="130"/>
      <c r="C79" s="130"/>
      <c r="D79" s="130"/>
      <c r="E79" s="130"/>
      <c r="F79" s="130"/>
      <c r="G79" s="130"/>
      <c r="H79" s="130"/>
      <c r="I79" s="131"/>
      <c r="J79" s="130"/>
      <c r="K79" s="132"/>
      <c r="L79" s="132"/>
      <c r="M79" s="132"/>
      <c r="N79" s="132"/>
      <c r="O79" s="132"/>
      <c r="P79" s="132"/>
      <c r="Q79" s="132"/>
      <c r="R79" s="130"/>
      <c r="S79" s="130"/>
      <c r="T79" s="130"/>
      <c r="U79" s="130"/>
      <c r="V79" s="130"/>
      <c r="W79" s="130"/>
      <c r="X79" s="130"/>
      <c r="Y79" s="133"/>
      <c r="Z79" s="130"/>
      <c r="AA79" s="134"/>
      <c r="AB79" s="130"/>
      <c r="AC79" s="130"/>
      <c r="AD79" s="130"/>
      <c r="AE79" s="130"/>
    </row>
    <row r="80" spans="1:31" ht="14.25" customHeight="1" x14ac:dyDescent="0.3">
      <c r="A80" s="130"/>
      <c r="B80" s="130"/>
      <c r="C80" s="130"/>
      <c r="D80" s="130"/>
      <c r="E80" s="130"/>
      <c r="F80" s="130"/>
      <c r="G80" s="130"/>
      <c r="H80" s="130"/>
      <c r="I80" s="131"/>
      <c r="J80" s="130"/>
      <c r="K80" s="132"/>
      <c r="L80" s="132"/>
      <c r="M80" s="132"/>
      <c r="N80" s="132"/>
      <c r="O80" s="132"/>
      <c r="P80" s="132"/>
      <c r="Q80" s="132"/>
      <c r="R80" s="130"/>
      <c r="S80" s="130"/>
      <c r="T80" s="130"/>
      <c r="U80" s="130"/>
      <c r="V80" s="130"/>
      <c r="W80" s="130"/>
      <c r="X80" s="130"/>
      <c r="Y80" s="133"/>
      <c r="Z80" s="130"/>
      <c r="AA80" s="134"/>
      <c r="AB80" s="130"/>
      <c r="AC80" s="130"/>
      <c r="AD80" s="130"/>
      <c r="AE80" s="130"/>
    </row>
    <row r="81" spans="1:31" ht="14.25" customHeight="1" x14ac:dyDescent="0.3">
      <c r="A81" s="130"/>
      <c r="B81" s="130"/>
      <c r="C81" s="130"/>
      <c r="D81" s="130"/>
      <c r="E81" s="130"/>
      <c r="F81" s="130"/>
      <c r="G81" s="130"/>
      <c r="H81" s="130"/>
      <c r="I81" s="131"/>
      <c r="J81" s="130"/>
      <c r="K81" s="132"/>
      <c r="L81" s="132"/>
      <c r="M81" s="132"/>
      <c r="N81" s="132"/>
      <c r="O81" s="132"/>
      <c r="P81" s="132"/>
      <c r="Q81" s="132"/>
      <c r="R81" s="130"/>
      <c r="S81" s="130"/>
      <c r="T81" s="130"/>
      <c r="U81" s="130"/>
      <c r="V81" s="130"/>
      <c r="W81" s="130"/>
      <c r="X81" s="130"/>
      <c r="Y81" s="133"/>
      <c r="Z81" s="130"/>
      <c r="AA81" s="134"/>
      <c r="AB81" s="130"/>
      <c r="AC81" s="130"/>
      <c r="AD81" s="130"/>
      <c r="AE81" s="130"/>
    </row>
    <row r="82" spans="1:31" ht="14.25" customHeight="1" x14ac:dyDescent="0.3">
      <c r="A82" s="130"/>
      <c r="B82" s="130"/>
      <c r="C82" s="130"/>
      <c r="D82" s="130"/>
      <c r="E82" s="130"/>
      <c r="F82" s="130"/>
      <c r="G82" s="130"/>
      <c r="H82" s="130"/>
      <c r="I82" s="131"/>
      <c r="J82" s="130"/>
      <c r="K82" s="132"/>
      <c r="L82" s="132"/>
      <c r="M82" s="132"/>
      <c r="N82" s="132"/>
      <c r="O82" s="132"/>
      <c r="P82" s="132"/>
      <c r="Q82" s="132"/>
      <c r="R82" s="130"/>
      <c r="S82" s="130"/>
      <c r="T82" s="130"/>
      <c r="U82" s="130"/>
      <c r="V82" s="130"/>
      <c r="W82" s="130"/>
      <c r="X82" s="130"/>
      <c r="Y82" s="133"/>
      <c r="Z82" s="130"/>
      <c r="AA82" s="134"/>
      <c r="AB82" s="130"/>
      <c r="AC82" s="130"/>
      <c r="AD82" s="130"/>
      <c r="AE82" s="130"/>
    </row>
    <row r="83" spans="1:31" ht="14.25" customHeight="1" x14ac:dyDescent="0.3">
      <c r="A83" s="130"/>
      <c r="B83" s="130"/>
      <c r="C83" s="130"/>
      <c r="D83" s="130"/>
      <c r="E83" s="130"/>
      <c r="F83" s="130"/>
      <c r="G83" s="130"/>
      <c r="H83" s="130"/>
      <c r="I83" s="131"/>
      <c r="J83" s="130"/>
      <c r="K83" s="132"/>
      <c r="L83" s="132"/>
      <c r="M83" s="132"/>
      <c r="N83" s="132"/>
      <c r="O83" s="132"/>
      <c r="P83" s="132"/>
      <c r="Q83" s="132"/>
      <c r="R83" s="130"/>
      <c r="S83" s="130"/>
      <c r="T83" s="130"/>
      <c r="U83" s="130"/>
      <c r="V83" s="130"/>
      <c r="W83" s="130"/>
      <c r="X83" s="130"/>
      <c r="Y83" s="133"/>
      <c r="Z83" s="130"/>
      <c r="AA83" s="134"/>
      <c r="AB83" s="130"/>
      <c r="AC83" s="130"/>
      <c r="AD83" s="130"/>
      <c r="AE83" s="130"/>
    </row>
    <row r="84" spans="1:31" ht="14.25" customHeight="1" x14ac:dyDescent="0.3">
      <c r="A84" s="130"/>
      <c r="B84" s="130"/>
      <c r="C84" s="130"/>
      <c r="D84" s="130"/>
      <c r="E84" s="130"/>
      <c r="F84" s="130"/>
      <c r="G84" s="130"/>
      <c r="H84" s="130"/>
      <c r="I84" s="131"/>
      <c r="J84" s="130"/>
      <c r="K84" s="132"/>
      <c r="L84" s="132"/>
      <c r="M84" s="132"/>
      <c r="N84" s="132"/>
      <c r="O84" s="132"/>
      <c r="P84" s="132"/>
      <c r="Q84" s="132"/>
      <c r="R84" s="130"/>
      <c r="S84" s="130"/>
      <c r="T84" s="130"/>
      <c r="U84" s="130"/>
      <c r="V84" s="130"/>
      <c r="W84" s="130"/>
      <c r="X84" s="130"/>
      <c r="Y84" s="133"/>
      <c r="Z84" s="130"/>
      <c r="AA84" s="134"/>
      <c r="AB84" s="130"/>
      <c r="AC84" s="130"/>
      <c r="AD84" s="130"/>
      <c r="AE84" s="130"/>
    </row>
    <row r="85" spans="1:31" ht="14.25" customHeight="1" x14ac:dyDescent="0.3">
      <c r="A85" s="130"/>
      <c r="B85" s="130"/>
      <c r="C85" s="130"/>
      <c r="D85" s="130"/>
      <c r="E85" s="130"/>
      <c r="F85" s="130"/>
      <c r="G85" s="130"/>
      <c r="H85" s="130"/>
      <c r="I85" s="131"/>
      <c r="J85" s="130"/>
      <c r="K85" s="132"/>
      <c r="L85" s="132"/>
      <c r="M85" s="132"/>
      <c r="N85" s="132"/>
      <c r="O85" s="132"/>
      <c r="P85" s="132"/>
      <c r="Q85" s="132"/>
      <c r="R85" s="130"/>
      <c r="S85" s="130"/>
      <c r="T85" s="130"/>
      <c r="U85" s="130"/>
      <c r="V85" s="130"/>
      <c r="W85" s="130"/>
      <c r="X85" s="130"/>
      <c r="Y85" s="133"/>
      <c r="Z85" s="130"/>
      <c r="AA85" s="134"/>
      <c r="AB85" s="130"/>
      <c r="AC85" s="130"/>
      <c r="AD85" s="130"/>
      <c r="AE85" s="130"/>
    </row>
    <row r="86" spans="1:31" ht="14.25" customHeight="1" x14ac:dyDescent="0.3">
      <c r="A86" s="130"/>
      <c r="B86" s="130"/>
      <c r="C86" s="130"/>
      <c r="D86" s="130"/>
      <c r="E86" s="130"/>
      <c r="F86" s="130"/>
      <c r="G86" s="130"/>
      <c r="H86" s="130"/>
      <c r="I86" s="131"/>
      <c r="J86" s="130"/>
      <c r="K86" s="132"/>
      <c r="L86" s="132"/>
      <c r="M86" s="132"/>
      <c r="N86" s="132"/>
      <c r="O86" s="132"/>
      <c r="P86" s="132"/>
      <c r="Q86" s="132"/>
      <c r="R86" s="130"/>
      <c r="S86" s="130"/>
      <c r="T86" s="130"/>
      <c r="U86" s="130"/>
      <c r="V86" s="130"/>
      <c r="W86" s="130"/>
      <c r="X86" s="130"/>
      <c r="Y86" s="133"/>
      <c r="Z86" s="130"/>
      <c r="AA86" s="134"/>
      <c r="AB86" s="130"/>
      <c r="AC86" s="130"/>
      <c r="AD86" s="130"/>
      <c r="AE86" s="130"/>
    </row>
    <row r="87" spans="1:31" ht="14.25" customHeight="1" x14ac:dyDescent="0.3">
      <c r="A87" s="130"/>
      <c r="B87" s="130"/>
      <c r="C87" s="130"/>
      <c r="D87" s="130"/>
      <c r="E87" s="130"/>
      <c r="F87" s="130"/>
      <c r="G87" s="130"/>
      <c r="H87" s="130"/>
      <c r="I87" s="131"/>
      <c r="J87" s="130"/>
      <c r="K87" s="132"/>
      <c r="L87" s="132"/>
      <c r="M87" s="132"/>
      <c r="N87" s="132"/>
      <c r="O87" s="132"/>
      <c r="P87" s="132"/>
      <c r="Q87" s="132"/>
      <c r="R87" s="130"/>
      <c r="S87" s="130"/>
      <c r="T87" s="130"/>
      <c r="U87" s="130"/>
      <c r="V87" s="130"/>
      <c r="W87" s="130"/>
      <c r="X87" s="130"/>
      <c r="Y87" s="133"/>
      <c r="Z87" s="130"/>
      <c r="AA87" s="134"/>
      <c r="AB87" s="130"/>
      <c r="AC87" s="130"/>
      <c r="AD87" s="130"/>
      <c r="AE87" s="130"/>
    </row>
    <row r="88" spans="1:31" ht="14.25" customHeight="1" x14ac:dyDescent="0.3">
      <c r="A88" s="130"/>
      <c r="B88" s="130"/>
      <c r="C88" s="130"/>
      <c r="D88" s="130"/>
      <c r="E88" s="130"/>
      <c r="F88" s="130"/>
      <c r="G88" s="130"/>
      <c r="H88" s="130"/>
      <c r="I88" s="131"/>
      <c r="J88" s="130"/>
      <c r="K88" s="132"/>
      <c r="L88" s="132"/>
      <c r="M88" s="132"/>
      <c r="N88" s="132"/>
      <c r="O88" s="132"/>
      <c r="P88" s="132"/>
      <c r="Q88" s="132"/>
      <c r="R88" s="130"/>
      <c r="S88" s="130"/>
      <c r="T88" s="130"/>
      <c r="U88" s="130"/>
      <c r="V88" s="130"/>
      <c r="W88" s="130"/>
      <c r="X88" s="130"/>
      <c r="Y88" s="133"/>
      <c r="Z88" s="130"/>
      <c r="AA88" s="134"/>
      <c r="AB88" s="130"/>
      <c r="AC88" s="130"/>
      <c r="AD88" s="130"/>
      <c r="AE88" s="130"/>
    </row>
    <row r="89" spans="1:31" ht="14.25" customHeight="1" x14ac:dyDescent="0.3">
      <c r="A89" s="130"/>
      <c r="B89" s="130"/>
      <c r="C89" s="130"/>
      <c r="D89" s="130"/>
      <c r="E89" s="130"/>
      <c r="F89" s="130"/>
      <c r="G89" s="130"/>
      <c r="H89" s="130"/>
      <c r="I89" s="131"/>
      <c r="J89" s="130"/>
      <c r="K89" s="132"/>
      <c r="L89" s="132"/>
      <c r="M89" s="132"/>
      <c r="N89" s="132"/>
      <c r="O89" s="132"/>
      <c r="P89" s="132"/>
      <c r="Q89" s="132"/>
      <c r="R89" s="130"/>
      <c r="S89" s="130"/>
      <c r="T89" s="130"/>
      <c r="U89" s="130"/>
      <c r="V89" s="130"/>
      <c r="W89" s="130"/>
      <c r="X89" s="130"/>
      <c r="Y89" s="133"/>
      <c r="Z89" s="130"/>
      <c r="AA89" s="134"/>
      <c r="AB89" s="130"/>
      <c r="AC89" s="130"/>
      <c r="AD89" s="130"/>
      <c r="AE89" s="130"/>
    </row>
    <row r="90" spans="1:31" ht="14.25" customHeight="1" x14ac:dyDescent="0.3">
      <c r="A90" s="130"/>
      <c r="B90" s="130"/>
      <c r="C90" s="130"/>
      <c r="D90" s="130"/>
      <c r="E90" s="130"/>
      <c r="F90" s="130"/>
      <c r="G90" s="130"/>
      <c r="H90" s="130"/>
      <c r="I90" s="131"/>
      <c r="J90" s="130"/>
      <c r="K90" s="132"/>
      <c r="L90" s="132"/>
      <c r="M90" s="132"/>
      <c r="N90" s="132"/>
      <c r="O90" s="132"/>
      <c r="P90" s="132"/>
      <c r="Q90" s="132"/>
      <c r="R90" s="130"/>
      <c r="S90" s="130"/>
      <c r="T90" s="130"/>
      <c r="U90" s="130"/>
      <c r="V90" s="130"/>
      <c r="W90" s="130"/>
      <c r="X90" s="130"/>
      <c r="Y90" s="133"/>
      <c r="Z90" s="130"/>
      <c r="AA90" s="134"/>
      <c r="AB90" s="130"/>
      <c r="AC90" s="130"/>
      <c r="AD90" s="130"/>
      <c r="AE90" s="130"/>
    </row>
    <row r="91" spans="1:31" ht="14.25" customHeight="1" x14ac:dyDescent="0.3">
      <c r="A91" s="130"/>
      <c r="B91" s="130"/>
      <c r="C91" s="130"/>
      <c r="D91" s="130"/>
      <c r="E91" s="130"/>
      <c r="F91" s="130"/>
      <c r="G91" s="130"/>
      <c r="H91" s="130"/>
      <c r="I91" s="131"/>
      <c r="J91" s="130"/>
      <c r="K91" s="132"/>
      <c r="L91" s="132"/>
      <c r="M91" s="132"/>
      <c r="N91" s="132"/>
      <c r="O91" s="132"/>
      <c r="P91" s="132"/>
      <c r="Q91" s="132"/>
      <c r="R91" s="130"/>
      <c r="S91" s="130"/>
      <c r="T91" s="130"/>
      <c r="U91" s="130"/>
      <c r="V91" s="130"/>
      <c r="W91" s="130"/>
      <c r="X91" s="130"/>
      <c r="Y91" s="133"/>
      <c r="Z91" s="130"/>
      <c r="AA91" s="134"/>
      <c r="AB91" s="130"/>
      <c r="AC91" s="130"/>
      <c r="AD91" s="130"/>
      <c r="AE91" s="130"/>
    </row>
    <row r="92" spans="1:31" ht="14.25" customHeight="1" x14ac:dyDescent="0.3">
      <c r="A92" s="130"/>
      <c r="B92" s="130"/>
      <c r="C92" s="130"/>
      <c r="D92" s="130"/>
      <c r="E92" s="130"/>
      <c r="F92" s="130"/>
      <c r="G92" s="130"/>
      <c r="H92" s="130"/>
      <c r="I92" s="131"/>
      <c r="J92" s="130"/>
      <c r="K92" s="132"/>
      <c r="L92" s="132"/>
      <c r="M92" s="132"/>
      <c r="N92" s="132"/>
      <c r="O92" s="132"/>
      <c r="P92" s="132"/>
      <c r="Q92" s="132"/>
      <c r="R92" s="130"/>
      <c r="S92" s="130"/>
      <c r="T92" s="130"/>
      <c r="U92" s="130"/>
      <c r="V92" s="130"/>
      <c r="W92" s="130"/>
      <c r="X92" s="130"/>
      <c r="Y92" s="133"/>
      <c r="Z92" s="130"/>
      <c r="AA92" s="134"/>
      <c r="AB92" s="130"/>
      <c r="AC92" s="130"/>
      <c r="AD92" s="130"/>
      <c r="AE92" s="130"/>
    </row>
    <row r="93" spans="1:31" ht="14.25" customHeight="1" x14ac:dyDescent="0.3">
      <c r="A93" s="130"/>
      <c r="B93" s="130"/>
      <c r="C93" s="130"/>
      <c r="D93" s="130"/>
      <c r="E93" s="130"/>
      <c r="F93" s="130"/>
      <c r="G93" s="130"/>
      <c r="H93" s="130"/>
      <c r="I93" s="131"/>
      <c r="J93" s="130"/>
      <c r="K93" s="132"/>
      <c r="L93" s="132"/>
      <c r="M93" s="132"/>
      <c r="N93" s="132"/>
      <c r="O93" s="132"/>
      <c r="P93" s="132"/>
      <c r="Q93" s="132"/>
      <c r="R93" s="130"/>
      <c r="S93" s="130"/>
      <c r="T93" s="130"/>
      <c r="U93" s="130"/>
      <c r="V93" s="130"/>
      <c r="W93" s="130"/>
      <c r="X93" s="130"/>
      <c r="Y93" s="133"/>
      <c r="Z93" s="130"/>
      <c r="AA93" s="134"/>
      <c r="AB93" s="130"/>
      <c r="AC93" s="130"/>
      <c r="AD93" s="130"/>
      <c r="AE93" s="130"/>
    </row>
    <row r="94" spans="1:31" ht="14.25" customHeight="1" x14ac:dyDescent="0.3">
      <c r="A94" s="130"/>
      <c r="B94" s="130"/>
      <c r="C94" s="130"/>
      <c r="D94" s="130"/>
      <c r="E94" s="130"/>
      <c r="F94" s="130"/>
      <c r="G94" s="130"/>
      <c r="H94" s="130"/>
      <c r="I94" s="131"/>
      <c r="J94" s="130"/>
      <c r="K94" s="132"/>
      <c r="L94" s="132"/>
      <c r="M94" s="132"/>
      <c r="N94" s="132"/>
      <c r="O94" s="132"/>
      <c r="P94" s="132"/>
      <c r="Q94" s="132"/>
      <c r="R94" s="130"/>
      <c r="S94" s="130"/>
      <c r="T94" s="130"/>
      <c r="U94" s="130"/>
      <c r="V94" s="130"/>
      <c r="W94" s="130"/>
      <c r="X94" s="130"/>
      <c r="Y94" s="133"/>
      <c r="Z94" s="130"/>
      <c r="AA94" s="134"/>
      <c r="AB94" s="130"/>
      <c r="AC94" s="130"/>
      <c r="AD94" s="130"/>
      <c r="AE94" s="130"/>
    </row>
    <row r="95" spans="1:31" ht="14.2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1"/>
      <c r="J95" s="130"/>
      <c r="K95" s="132"/>
      <c r="L95" s="132"/>
      <c r="M95" s="132"/>
      <c r="N95" s="132"/>
      <c r="O95" s="132"/>
      <c r="P95" s="132"/>
      <c r="Q95" s="132"/>
      <c r="R95" s="130"/>
      <c r="S95" s="130"/>
      <c r="T95" s="130"/>
      <c r="U95" s="130"/>
      <c r="V95" s="130"/>
      <c r="W95" s="130"/>
      <c r="X95" s="130"/>
      <c r="Y95" s="133"/>
      <c r="Z95" s="130"/>
      <c r="AA95" s="134"/>
      <c r="AB95" s="130"/>
      <c r="AC95" s="130"/>
      <c r="AD95" s="130"/>
      <c r="AE95" s="130"/>
    </row>
    <row r="96" spans="1:31" ht="14.25" customHeight="1" x14ac:dyDescent="0.3">
      <c r="A96" s="130"/>
      <c r="B96" s="130"/>
      <c r="C96" s="130"/>
      <c r="D96" s="130"/>
      <c r="E96" s="130"/>
      <c r="F96" s="130"/>
      <c r="G96" s="130"/>
      <c r="H96" s="130"/>
      <c r="I96" s="131"/>
      <c r="J96" s="130"/>
      <c r="K96" s="132"/>
      <c r="L96" s="132"/>
      <c r="M96" s="132"/>
      <c r="N96" s="132"/>
      <c r="O96" s="132"/>
      <c r="P96" s="132"/>
      <c r="Q96" s="132"/>
      <c r="R96" s="130"/>
      <c r="S96" s="130"/>
      <c r="T96" s="130"/>
      <c r="U96" s="130"/>
      <c r="V96" s="130"/>
      <c r="W96" s="130"/>
      <c r="X96" s="130"/>
      <c r="Y96" s="133"/>
      <c r="Z96" s="130"/>
      <c r="AA96" s="134"/>
      <c r="AB96" s="130"/>
      <c r="AC96" s="130"/>
      <c r="AD96" s="130"/>
      <c r="AE96" s="130"/>
    </row>
    <row r="97" spans="1:31" ht="14.25" customHeight="1" x14ac:dyDescent="0.3">
      <c r="A97" s="130"/>
      <c r="B97" s="130"/>
      <c r="C97" s="130"/>
      <c r="D97" s="130"/>
      <c r="E97" s="130"/>
      <c r="F97" s="130"/>
      <c r="G97" s="130"/>
      <c r="H97" s="130"/>
      <c r="I97" s="131"/>
      <c r="J97" s="130"/>
      <c r="K97" s="132"/>
      <c r="L97" s="132"/>
      <c r="M97" s="132"/>
      <c r="N97" s="132"/>
      <c r="O97" s="132"/>
      <c r="P97" s="132"/>
      <c r="Q97" s="132"/>
      <c r="R97" s="130"/>
      <c r="S97" s="130"/>
      <c r="T97" s="130"/>
      <c r="U97" s="130"/>
      <c r="V97" s="130"/>
      <c r="W97" s="130"/>
      <c r="X97" s="130"/>
      <c r="Y97" s="133"/>
      <c r="Z97" s="130"/>
      <c r="AA97" s="134"/>
      <c r="AB97" s="130"/>
      <c r="AC97" s="130"/>
      <c r="AD97" s="130"/>
      <c r="AE97" s="130"/>
    </row>
    <row r="98" spans="1:31" ht="14.25" customHeight="1" x14ac:dyDescent="0.3">
      <c r="A98" s="130"/>
      <c r="B98" s="130"/>
      <c r="C98" s="130"/>
      <c r="D98" s="130"/>
      <c r="E98" s="130"/>
      <c r="F98" s="130"/>
      <c r="G98" s="130"/>
      <c r="H98" s="130"/>
      <c r="I98" s="131"/>
      <c r="J98" s="130"/>
      <c r="K98" s="132"/>
      <c r="L98" s="132"/>
      <c r="M98" s="132"/>
      <c r="N98" s="132"/>
      <c r="O98" s="132"/>
      <c r="P98" s="132"/>
      <c r="Q98" s="132"/>
      <c r="R98" s="130"/>
      <c r="S98" s="130"/>
      <c r="T98" s="130"/>
      <c r="U98" s="130"/>
      <c r="V98" s="130"/>
      <c r="W98" s="130"/>
      <c r="X98" s="130"/>
      <c r="Y98" s="133"/>
      <c r="Z98" s="130"/>
      <c r="AA98" s="134"/>
      <c r="AB98" s="130"/>
      <c r="AC98" s="130"/>
      <c r="AD98" s="130"/>
      <c r="AE98" s="130"/>
    </row>
    <row r="99" spans="1:31" ht="14.25" customHeight="1" x14ac:dyDescent="0.3">
      <c r="A99" s="130"/>
      <c r="B99" s="130"/>
      <c r="C99" s="130"/>
      <c r="D99" s="130"/>
      <c r="E99" s="130"/>
      <c r="F99" s="130"/>
      <c r="G99" s="130"/>
      <c r="H99" s="130"/>
      <c r="I99" s="131"/>
      <c r="J99" s="130"/>
      <c r="K99" s="132"/>
      <c r="L99" s="132"/>
      <c r="M99" s="132"/>
      <c r="N99" s="132"/>
      <c r="O99" s="132"/>
      <c r="P99" s="132"/>
      <c r="Q99" s="132"/>
      <c r="R99" s="130"/>
      <c r="S99" s="130"/>
      <c r="T99" s="130"/>
      <c r="U99" s="130"/>
      <c r="V99" s="130"/>
      <c r="W99" s="130"/>
      <c r="X99" s="130"/>
      <c r="Y99" s="133"/>
      <c r="Z99" s="130"/>
      <c r="AA99" s="134"/>
      <c r="AB99" s="130"/>
      <c r="AC99" s="130"/>
      <c r="AD99" s="130"/>
      <c r="AE99" s="130"/>
    </row>
    <row r="100" spans="1:31" ht="14.25" customHeight="1" x14ac:dyDescent="0.3">
      <c r="A100" s="130"/>
      <c r="B100" s="130"/>
      <c r="C100" s="130"/>
      <c r="D100" s="130"/>
      <c r="E100" s="130"/>
      <c r="F100" s="130"/>
      <c r="G100" s="130"/>
      <c r="H100" s="130"/>
      <c r="I100" s="131"/>
      <c r="J100" s="130"/>
      <c r="K100" s="132"/>
      <c r="L100" s="132"/>
      <c r="M100" s="132"/>
      <c r="N100" s="132"/>
      <c r="O100" s="132"/>
      <c r="P100" s="132"/>
      <c r="Q100" s="132"/>
      <c r="R100" s="130"/>
      <c r="S100" s="130"/>
      <c r="T100" s="130"/>
      <c r="U100" s="130"/>
      <c r="V100" s="130"/>
      <c r="W100" s="130"/>
      <c r="X100" s="130"/>
      <c r="Y100" s="133"/>
      <c r="Z100" s="130"/>
      <c r="AA100" s="134"/>
      <c r="AB100" s="130"/>
      <c r="AC100" s="130"/>
      <c r="AD100" s="130"/>
      <c r="AE100" s="130"/>
    </row>
    <row r="101" spans="1:31" ht="14.25" customHeight="1" x14ac:dyDescent="0.3">
      <c r="A101" s="130"/>
      <c r="B101" s="130"/>
      <c r="C101" s="130"/>
      <c r="D101" s="130"/>
      <c r="E101" s="130"/>
      <c r="F101" s="130"/>
      <c r="G101" s="130"/>
      <c r="H101" s="130"/>
      <c r="I101" s="131"/>
      <c r="J101" s="130"/>
      <c r="K101" s="132"/>
      <c r="L101" s="132"/>
      <c r="M101" s="132"/>
      <c r="N101" s="132"/>
      <c r="O101" s="132"/>
      <c r="P101" s="132"/>
      <c r="Q101" s="132"/>
      <c r="R101" s="130"/>
      <c r="S101" s="130"/>
      <c r="T101" s="130"/>
      <c r="U101" s="130"/>
      <c r="V101" s="130"/>
      <c r="W101" s="130"/>
      <c r="X101" s="130"/>
      <c r="Y101" s="133"/>
      <c r="Z101" s="130"/>
      <c r="AA101" s="134"/>
      <c r="AB101" s="130"/>
      <c r="AC101" s="130"/>
      <c r="AD101" s="130"/>
      <c r="AE101" s="130"/>
    </row>
    <row r="102" spans="1:31" ht="14.25" customHeight="1" x14ac:dyDescent="0.3">
      <c r="A102" s="130"/>
      <c r="B102" s="130"/>
      <c r="C102" s="130"/>
      <c r="D102" s="130"/>
      <c r="E102" s="130"/>
      <c r="F102" s="130"/>
      <c r="G102" s="130"/>
      <c r="H102" s="130"/>
      <c r="I102" s="131"/>
      <c r="J102" s="130"/>
      <c r="K102" s="132"/>
      <c r="L102" s="132"/>
      <c r="M102" s="132"/>
      <c r="N102" s="132"/>
      <c r="O102" s="132"/>
      <c r="P102" s="132"/>
      <c r="Q102" s="132"/>
      <c r="R102" s="130"/>
      <c r="S102" s="130"/>
      <c r="T102" s="130"/>
      <c r="U102" s="130"/>
      <c r="V102" s="130"/>
      <c r="W102" s="130"/>
      <c r="X102" s="130"/>
      <c r="Y102" s="133"/>
      <c r="Z102" s="130"/>
      <c r="AA102" s="134"/>
      <c r="AB102" s="130"/>
      <c r="AC102" s="130"/>
      <c r="AD102" s="130"/>
      <c r="AE102" s="130"/>
    </row>
    <row r="103" spans="1:31" ht="14.25" customHeight="1" x14ac:dyDescent="0.3">
      <c r="A103" s="130"/>
      <c r="B103" s="130"/>
      <c r="C103" s="130"/>
      <c r="D103" s="130"/>
      <c r="E103" s="130"/>
      <c r="F103" s="130"/>
      <c r="G103" s="130"/>
      <c r="H103" s="130"/>
      <c r="I103" s="131"/>
      <c r="J103" s="130"/>
      <c r="K103" s="132"/>
      <c r="L103" s="132"/>
      <c r="M103" s="132"/>
      <c r="N103" s="132"/>
      <c r="O103" s="132"/>
      <c r="P103" s="132"/>
      <c r="Q103" s="132"/>
      <c r="R103" s="130"/>
      <c r="S103" s="130"/>
      <c r="T103" s="130"/>
      <c r="U103" s="130"/>
      <c r="V103" s="130"/>
      <c r="W103" s="130"/>
      <c r="X103" s="130"/>
      <c r="Y103" s="133"/>
      <c r="Z103" s="130"/>
      <c r="AA103" s="134"/>
      <c r="AB103" s="130"/>
      <c r="AC103" s="130"/>
      <c r="AD103" s="130"/>
      <c r="AE103" s="130"/>
    </row>
    <row r="104" spans="1:31" ht="14.25" customHeight="1" x14ac:dyDescent="0.3">
      <c r="A104" s="130"/>
      <c r="B104" s="130"/>
      <c r="C104" s="130"/>
      <c r="D104" s="130"/>
      <c r="E104" s="130"/>
      <c r="F104" s="130"/>
      <c r="G104" s="130"/>
      <c r="H104" s="130"/>
      <c r="I104" s="131"/>
      <c r="J104" s="130"/>
      <c r="K104" s="132"/>
      <c r="L104" s="132"/>
      <c r="M104" s="132"/>
      <c r="N104" s="132"/>
      <c r="O104" s="132"/>
      <c r="P104" s="132"/>
      <c r="Q104" s="132"/>
      <c r="R104" s="130"/>
      <c r="S104" s="130"/>
      <c r="T104" s="130"/>
      <c r="U104" s="130"/>
      <c r="V104" s="130"/>
      <c r="W104" s="130"/>
      <c r="X104" s="130"/>
      <c r="Y104" s="133"/>
      <c r="Z104" s="130"/>
      <c r="AA104" s="134"/>
      <c r="AB104" s="130"/>
      <c r="AC104" s="130"/>
      <c r="AD104" s="130"/>
      <c r="AE104" s="130"/>
    </row>
    <row r="105" spans="1:31" ht="14.25" customHeight="1" x14ac:dyDescent="0.3">
      <c r="A105" s="130"/>
      <c r="B105" s="130"/>
      <c r="C105" s="130"/>
      <c r="D105" s="130"/>
      <c r="E105" s="130"/>
      <c r="F105" s="130"/>
      <c r="G105" s="130"/>
      <c r="H105" s="130"/>
      <c r="I105" s="131"/>
      <c r="J105" s="130"/>
      <c r="K105" s="132"/>
      <c r="L105" s="132"/>
      <c r="M105" s="132"/>
      <c r="N105" s="132"/>
      <c r="O105" s="132"/>
      <c r="P105" s="132"/>
      <c r="Q105" s="132"/>
      <c r="R105" s="130"/>
      <c r="S105" s="130"/>
      <c r="T105" s="130"/>
      <c r="U105" s="130"/>
      <c r="V105" s="130"/>
      <c r="W105" s="130"/>
      <c r="X105" s="130"/>
      <c r="Y105" s="133"/>
      <c r="Z105" s="130"/>
      <c r="AA105" s="134"/>
      <c r="AB105" s="130"/>
      <c r="AC105" s="130"/>
      <c r="AD105" s="130"/>
      <c r="AE105" s="130"/>
    </row>
    <row r="106" spans="1:31" ht="14.25" customHeight="1" x14ac:dyDescent="0.3">
      <c r="A106" s="130"/>
      <c r="B106" s="130"/>
      <c r="C106" s="130"/>
      <c r="D106" s="130"/>
      <c r="E106" s="130"/>
      <c r="F106" s="130"/>
      <c r="G106" s="130"/>
      <c r="H106" s="130"/>
      <c r="I106" s="131"/>
      <c r="J106" s="130"/>
      <c r="K106" s="132"/>
      <c r="L106" s="132"/>
      <c r="M106" s="132"/>
      <c r="N106" s="132"/>
      <c r="O106" s="132"/>
      <c r="P106" s="132"/>
      <c r="Q106" s="132"/>
      <c r="R106" s="130"/>
      <c r="S106" s="130"/>
      <c r="T106" s="130"/>
      <c r="U106" s="130"/>
      <c r="V106" s="130"/>
      <c r="W106" s="130"/>
      <c r="X106" s="130"/>
      <c r="Y106" s="133"/>
      <c r="Z106" s="130"/>
      <c r="AA106" s="134"/>
      <c r="AB106" s="130"/>
      <c r="AC106" s="130"/>
      <c r="AD106" s="130"/>
      <c r="AE106" s="130"/>
    </row>
    <row r="107" spans="1:31" ht="14.25" customHeight="1" x14ac:dyDescent="0.3">
      <c r="A107" s="130"/>
      <c r="B107" s="130"/>
      <c r="C107" s="130"/>
      <c r="D107" s="130"/>
      <c r="E107" s="130"/>
      <c r="F107" s="130"/>
      <c r="G107" s="130"/>
      <c r="H107" s="130"/>
      <c r="I107" s="131"/>
      <c r="J107" s="130"/>
      <c r="K107" s="132"/>
      <c r="L107" s="132"/>
      <c r="M107" s="132"/>
      <c r="N107" s="132"/>
      <c r="O107" s="132"/>
      <c r="P107" s="132"/>
      <c r="Q107" s="132"/>
      <c r="R107" s="130"/>
      <c r="S107" s="130"/>
      <c r="T107" s="130"/>
      <c r="U107" s="130"/>
      <c r="V107" s="130"/>
      <c r="W107" s="130"/>
      <c r="X107" s="130"/>
      <c r="Y107" s="133"/>
      <c r="Z107" s="130"/>
      <c r="AA107" s="134"/>
      <c r="AB107" s="130"/>
      <c r="AC107" s="130"/>
      <c r="AD107" s="130"/>
      <c r="AE107" s="130"/>
    </row>
    <row r="108" spans="1:31" ht="14.25" customHeight="1" x14ac:dyDescent="0.3">
      <c r="A108" s="130"/>
      <c r="B108" s="130"/>
      <c r="C108" s="130"/>
      <c r="D108" s="130"/>
      <c r="E108" s="130"/>
      <c r="F108" s="130"/>
      <c r="G108" s="130"/>
      <c r="H108" s="130"/>
      <c r="I108" s="131"/>
      <c r="J108" s="130"/>
      <c r="K108" s="132"/>
      <c r="L108" s="132"/>
      <c r="M108" s="132"/>
      <c r="N108" s="132"/>
      <c r="O108" s="132"/>
      <c r="P108" s="132"/>
      <c r="Q108" s="132"/>
      <c r="R108" s="130"/>
      <c r="S108" s="130"/>
      <c r="T108" s="130"/>
      <c r="U108" s="130"/>
      <c r="V108" s="130"/>
      <c r="W108" s="130"/>
      <c r="X108" s="130"/>
      <c r="Y108" s="133"/>
      <c r="Z108" s="130"/>
      <c r="AA108" s="134"/>
      <c r="AB108" s="130"/>
      <c r="AC108" s="130"/>
      <c r="AD108" s="130"/>
      <c r="AE108" s="130"/>
    </row>
    <row r="109" spans="1:31" ht="14.25" customHeight="1" x14ac:dyDescent="0.3">
      <c r="A109" s="130"/>
      <c r="B109" s="130"/>
      <c r="C109" s="130"/>
      <c r="D109" s="130"/>
      <c r="E109" s="130"/>
      <c r="F109" s="130"/>
      <c r="G109" s="130"/>
      <c r="H109" s="130"/>
      <c r="I109" s="131"/>
      <c r="J109" s="130"/>
      <c r="K109" s="132"/>
      <c r="L109" s="132"/>
      <c r="M109" s="132"/>
      <c r="N109" s="132"/>
      <c r="O109" s="132"/>
      <c r="P109" s="132"/>
      <c r="Q109" s="132"/>
      <c r="R109" s="130"/>
      <c r="S109" s="130"/>
      <c r="T109" s="130"/>
      <c r="U109" s="130"/>
      <c r="V109" s="130"/>
      <c r="W109" s="130"/>
      <c r="X109" s="130"/>
      <c r="Y109" s="133"/>
      <c r="Z109" s="130"/>
      <c r="AA109" s="134"/>
      <c r="AB109" s="130"/>
      <c r="AC109" s="130"/>
      <c r="AD109" s="130"/>
      <c r="AE109" s="130"/>
    </row>
    <row r="110" spans="1:31" ht="14.25" customHeight="1" x14ac:dyDescent="0.3">
      <c r="A110" s="130"/>
      <c r="B110" s="130"/>
      <c r="C110" s="130"/>
      <c r="D110" s="130"/>
      <c r="E110" s="130"/>
      <c r="F110" s="130"/>
      <c r="G110" s="130"/>
      <c r="H110" s="130"/>
      <c r="I110" s="131"/>
      <c r="J110" s="130"/>
      <c r="K110" s="132"/>
      <c r="L110" s="132"/>
      <c r="M110" s="132"/>
      <c r="N110" s="132"/>
      <c r="O110" s="132"/>
      <c r="P110" s="132"/>
      <c r="Q110" s="132"/>
      <c r="R110" s="130"/>
      <c r="S110" s="130"/>
      <c r="T110" s="130"/>
      <c r="U110" s="130"/>
      <c r="V110" s="130"/>
      <c r="W110" s="130"/>
      <c r="X110" s="130"/>
      <c r="Y110" s="133"/>
      <c r="Z110" s="130"/>
      <c r="AA110" s="134"/>
      <c r="AB110" s="130"/>
      <c r="AC110" s="130"/>
      <c r="AD110" s="130"/>
      <c r="AE110" s="130"/>
    </row>
    <row r="111" spans="1:31" ht="14.25" customHeight="1" x14ac:dyDescent="0.3">
      <c r="A111" s="130"/>
      <c r="B111" s="130"/>
      <c r="C111" s="130"/>
      <c r="D111" s="130"/>
      <c r="E111" s="130"/>
      <c r="F111" s="130"/>
      <c r="G111" s="130"/>
      <c r="H111" s="130"/>
      <c r="I111" s="131"/>
      <c r="J111" s="130"/>
      <c r="K111" s="132"/>
      <c r="L111" s="132"/>
      <c r="M111" s="132"/>
      <c r="N111" s="132"/>
      <c r="O111" s="132"/>
      <c r="P111" s="132"/>
      <c r="Q111" s="132"/>
      <c r="R111" s="130"/>
      <c r="S111" s="130"/>
      <c r="T111" s="130"/>
      <c r="U111" s="130"/>
      <c r="V111" s="130"/>
      <c r="W111" s="130"/>
      <c r="X111" s="130"/>
      <c r="Y111" s="133"/>
      <c r="Z111" s="130"/>
      <c r="AA111" s="134"/>
      <c r="AB111" s="130"/>
      <c r="AC111" s="130"/>
      <c r="AD111" s="130"/>
      <c r="AE111" s="130"/>
    </row>
    <row r="112" spans="1:31" ht="14.25" customHeight="1" x14ac:dyDescent="0.3">
      <c r="A112" s="130"/>
      <c r="B112" s="130"/>
      <c r="C112" s="130"/>
      <c r="D112" s="130"/>
      <c r="E112" s="130"/>
      <c r="F112" s="130"/>
      <c r="G112" s="130"/>
      <c r="H112" s="130"/>
      <c r="I112" s="131"/>
      <c r="J112" s="130"/>
      <c r="K112" s="132"/>
      <c r="L112" s="132"/>
      <c r="M112" s="132"/>
      <c r="N112" s="132"/>
      <c r="O112" s="132"/>
      <c r="P112" s="132"/>
      <c r="Q112" s="132"/>
      <c r="R112" s="130"/>
      <c r="S112" s="130"/>
      <c r="T112" s="130"/>
      <c r="U112" s="130"/>
      <c r="V112" s="130"/>
      <c r="W112" s="130"/>
      <c r="X112" s="130"/>
      <c r="Y112" s="133"/>
      <c r="Z112" s="130"/>
      <c r="AA112" s="134"/>
      <c r="AB112" s="130"/>
      <c r="AC112" s="130"/>
      <c r="AD112" s="130"/>
      <c r="AE112" s="130"/>
    </row>
    <row r="113" spans="1:31" ht="14.25" customHeight="1" x14ac:dyDescent="0.3">
      <c r="A113" s="130"/>
      <c r="B113" s="130"/>
      <c r="C113" s="130"/>
      <c r="D113" s="130"/>
      <c r="E113" s="130"/>
      <c r="F113" s="130"/>
      <c r="G113" s="130"/>
      <c r="H113" s="130"/>
      <c r="I113" s="131"/>
      <c r="J113" s="130"/>
      <c r="K113" s="132"/>
      <c r="L113" s="132"/>
      <c r="M113" s="132"/>
      <c r="N113" s="132"/>
      <c r="O113" s="132"/>
      <c r="P113" s="132"/>
      <c r="Q113" s="132"/>
      <c r="R113" s="130"/>
      <c r="S113" s="130"/>
      <c r="T113" s="130"/>
      <c r="U113" s="130"/>
      <c r="V113" s="130"/>
      <c r="W113" s="130"/>
      <c r="X113" s="130"/>
      <c r="Y113" s="133"/>
      <c r="Z113" s="130"/>
      <c r="AA113" s="134"/>
      <c r="AB113" s="130"/>
      <c r="AC113" s="130"/>
      <c r="AD113" s="130"/>
      <c r="AE113" s="130"/>
    </row>
    <row r="114" spans="1:31" ht="14.25" customHeight="1" x14ac:dyDescent="0.3">
      <c r="A114" s="130"/>
      <c r="B114" s="130"/>
      <c r="C114" s="130"/>
      <c r="D114" s="130"/>
      <c r="E114" s="130"/>
      <c r="F114" s="130"/>
      <c r="G114" s="130"/>
      <c r="H114" s="130"/>
      <c r="I114" s="131"/>
      <c r="J114" s="130"/>
      <c r="K114" s="132"/>
      <c r="L114" s="132"/>
      <c r="M114" s="132"/>
      <c r="N114" s="132"/>
      <c r="O114" s="132"/>
      <c r="P114" s="132"/>
      <c r="Q114" s="132"/>
      <c r="R114" s="130"/>
      <c r="S114" s="130"/>
      <c r="T114" s="130"/>
      <c r="U114" s="130"/>
      <c r="V114" s="130"/>
      <c r="W114" s="130"/>
      <c r="X114" s="130"/>
      <c r="Y114" s="133"/>
      <c r="Z114" s="130"/>
      <c r="AA114" s="134"/>
      <c r="AB114" s="130"/>
      <c r="AC114" s="130"/>
      <c r="AD114" s="130"/>
      <c r="AE114" s="130"/>
    </row>
    <row r="115" spans="1:31" ht="14.25" customHeight="1" x14ac:dyDescent="0.3">
      <c r="A115" s="130"/>
      <c r="B115" s="130"/>
      <c r="C115" s="130"/>
      <c r="D115" s="130"/>
      <c r="E115" s="130"/>
      <c r="F115" s="130"/>
      <c r="G115" s="130"/>
      <c r="H115" s="130"/>
      <c r="I115" s="131"/>
      <c r="J115" s="130"/>
      <c r="K115" s="132"/>
      <c r="L115" s="132"/>
      <c r="M115" s="132"/>
      <c r="N115" s="132"/>
      <c r="O115" s="132"/>
      <c r="P115" s="132"/>
      <c r="Q115" s="132"/>
      <c r="R115" s="130"/>
      <c r="S115" s="130"/>
      <c r="T115" s="130"/>
      <c r="U115" s="130"/>
      <c r="V115" s="130"/>
      <c r="W115" s="130"/>
      <c r="X115" s="130"/>
      <c r="Y115" s="133"/>
      <c r="Z115" s="130"/>
      <c r="AA115" s="134"/>
      <c r="AB115" s="130"/>
      <c r="AC115" s="130"/>
      <c r="AD115" s="130"/>
      <c r="AE115" s="130"/>
    </row>
    <row r="116" spans="1:31" ht="14.25" customHeight="1" x14ac:dyDescent="0.3">
      <c r="A116" s="130"/>
      <c r="B116" s="130"/>
      <c r="C116" s="130"/>
      <c r="D116" s="130"/>
      <c r="E116" s="130"/>
      <c r="F116" s="130"/>
      <c r="G116" s="130"/>
      <c r="H116" s="130"/>
      <c r="I116" s="131"/>
      <c r="J116" s="130"/>
      <c r="K116" s="132"/>
      <c r="L116" s="132"/>
      <c r="M116" s="132"/>
      <c r="N116" s="132"/>
      <c r="O116" s="132"/>
      <c r="P116" s="132"/>
      <c r="Q116" s="132"/>
      <c r="R116" s="130"/>
      <c r="S116" s="130"/>
      <c r="T116" s="130"/>
      <c r="U116" s="130"/>
      <c r="V116" s="130"/>
      <c r="W116" s="130"/>
      <c r="X116" s="130"/>
      <c r="Y116" s="133"/>
      <c r="Z116" s="130"/>
      <c r="AA116" s="134"/>
      <c r="AB116" s="130"/>
      <c r="AC116" s="130"/>
      <c r="AD116" s="130"/>
      <c r="AE116" s="130"/>
    </row>
    <row r="117" spans="1:31" ht="14.25" customHeight="1" x14ac:dyDescent="0.3">
      <c r="A117" s="130"/>
      <c r="B117" s="130"/>
      <c r="C117" s="130"/>
      <c r="D117" s="130"/>
      <c r="E117" s="130"/>
      <c r="F117" s="130"/>
      <c r="G117" s="130"/>
      <c r="H117" s="130"/>
      <c r="I117" s="131"/>
      <c r="J117" s="130"/>
      <c r="K117" s="132"/>
      <c r="L117" s="132"/>
      <c r="M117" s="132"/>
      <c r="N117" s="132"/>
      <c r="O117" s="132"/>
      <c r="P117" s="132"/>
      <c r="Q117" s="132"/>
      <c r="R117" s="130"/>
      <c r="S117" s="130"/>
      <c r="T117" s="130"/>
      <c r="U117" s="130"/>
      <c r="V117" s="130"/>
      <c r="W117" s="130"/>
      <c r="X117" s="130"/>
      <c r="Y117" s="133"/>
      <c r="Z117" s="130"/>
      <c r="AA117" s="134"/>
      <c r="AB117" s="130"/>
      <c r="AC117" s="130"/>
      <c r="AD117" s="130"/>
      <c r="AE117" s="130"/>
    </row>
    <row r="118" spans="1:31" ht="14.25" customHeight="1" x14ac:dyDescent="0.3">
      <c r="A118" s="130"/>
      <c r="B118" s="130"/>
      <c r="C118" s="130"/>
      <c r="D118" s="130"/>
      <c r="E118" s="130"/>
      <c r="F118" s="130"/>
      <c r="G118" s="130"/>
      <c r="H118" s="130"/>
      <c r="I118" s="131"/>
      <c r="J118" s="130"/>
      <c r="K118" s="132"/>
      <c r="L118" s="132"/>
      <c r="M118" s="132"/>
      <c r="N118" s="132"/>
      <c r="O118" s="132"/>
      <c r="P118" s="132"/>
      <c r="Q118" s="132"/>
      <c r="R118" s="130"/>
      <c r="S118" s="130"/>
      <c r="T118" s="130"/>
      <c r="U118" s="130"/>
      <c r="V118" s="130"/>
      <c r="W118" s="130"/>
      <c r="X118" s="130"/>
      <c r="Y118" s="133"/>
      <c r="Z118" s="130"/>
      <c r="AA118" s="134"/>
      <c r="AB118" s="130"/>
      <c r="AC118" s="130"/>
      <c r="AD118" s="130"/>
      <c r="AE118" s="130"/>
    </row>
    <row r="119" spans="1:31" ht="14.25" customHeight="1" x14ac:dyDescent="0.3">
      <c r="A119" s="130"/>
      <c r="B119" s="130"/>
      <c r="C119" s="130"/>
      <c r="D119" s="130"/>
      <c r="E119" s="130"/>
      <c r="F119" s="130"/>
      <c r="G119" s="130"/>
      <c r="H119" s="130"/>
      <c r="I119" s="131"/>
      <c r="J119" s="130"/>
      <c r="K119" s="132"/>
      <c r="L119" s="132"/>
      <c r="M119" s="132"/>
      <c r="N119" s="132"/>
      <c r="O119" s="132"/>
      <c r="P119" s="132"/>
      <c r="Q119" s="132"/>
      <c r="R119" s="130"/>
      <c r="S119" s="130"/>
      <c r="T119" s="130"/>
      <c r="U119" s="130"/>
      <c r="V119" s="130"/>
      <c r="W119" s="130"/>
      <c r="X119" s="130"/>
      <c r="Y119" s="133"/>
      <c r="Z119" s="130"/>
      <c r="AA119" s="134"/>
      <c r="AB119" s="130"/>
      <c r="AC119" s="130"/>
      <c r="AD119" s="130"/>
      <c r="AE119" s="130"/>
    </row>
    <row r="120" spans="1:31" ht="14.25" customHeight="1" x14ac:dyDescent="0.3">
      <c r="A120" s="130"/>
      <c r="B120" s="130"/>
      <c r="C120" s="130"/>
      <c r="D120" s="130"/>
      <c r="E120" s="130"/>
      <c r="F120" s="130"/>
      <c r="G120" s="130"/>
      <c r="H120" s="130"/>
      <c r="I120" s="131"/>
      <c r="J120" s="130"/>
      <c r="K120" s="132"/>
      <c r="L120" s="132"/>
      <c r="M120" s="132"/>
      <c r="N120" s="132"/>
      <c r="O120" s="132"/>
      <c r="P120" s="132"/>
      <c r="Q120" s="132"/>
      <c r="R120" s="130"/>
      <c r="S120" s="130"/>
      <c r="T120" s="130"/>
      <c r="U120" s="130"/>
      <c r="V120" s="130"/>
      <c r="W120" s="130"/>
      <c r="X120" s="130"/>
      <c r="Y120" s="133"/>
      <c r="Z120" s="130"/>
      <c r="AA120" s="134"/>
      <c r="AB120" s="130"/>
      <c r="AC120" s="130"/>
      <c r="AD120" s="130"/>
      <c r="AE120" s="130"/>
    </row>
    <row r="121" spans="1:31" ht="14.25" customHeight="1" x14ac:dyDescent="0.3">
      <c r="A121" s="130"/>
      <c r="B121" s="130"/>
      <c r="C121" s="130"/>
      <c r="D121" s="130"/>
      <c r="E121" s="130"/>
      <c r="F121" s="130"/>
      <c r="G121" s="130"/>
      <c r="H121" s="130"/>
      <c r="I121" s="131"/>
      <c r="J121" s="130"/>
      <c r="K121" s="132"/>
      <c r="L121" s="132"/>
      <c r="M121" s="132"/>
      <c r="N121" s="132"/>
      <c r="O121" s="132"/>
      <c r="P121" s="132"/>
      <c r="Q121" s="132"/>
      <c r="R121" s="130"/>
      <c r="S121" s="130"/>
      <c r="T121" s="130"/>
      <c r="U121" s="130"/>
      <c r="V121" s="130"/>
      <c r="W121" s="130"/>
      <c r="X121" s="130"/>
      <c r="Y121" s="133"/>
      <c r="Z121" s="130"/>
      <c r="AA121" s="134"/>
      <c r="AB121" s="130"/>
      <c r="AC121" s="130"/>
      <c r="AD121" s="130"/>
      <c r="AE121" s="130"/>
    </row>
    <row r="122" spans="1:31" ht="14.25" customHeight="1" x14ac:dyDescent="0.3">
      <c r="A122" s="130"/>
      <c r="B122" s="130"/>
      <c r="C122" s="130"/>
      <c r="D122" s="130"/>
      <c r="E122" s="130"/>
      <c r="F122" s="130"/>
      <c r="G122" s="130"/>
      <c r="H122" s="130"/>
      <c r="I122" s="131"/>
      <c r="J122" s="130"/>
      <c r="K122" s="132"/>
      <c r="L122" s="132"/>
      <c r="M122" s="132"/>
      <c r="N122" s="132"/>
      <c r="O122" s="132"/>
      <c r="P122" s="132"/>
      <c r="Q122" s="132"/>
      <c r="R122" s="130"/>
      <c r="S122" s="130"/>
      <c r="T122" s="130"/>
      <c r="U122" s="130"/>
      <c r="V122" s="130"/>
      <c r="W122" s="130"/>
      <c r="X122" s="130"/>
      <c r="Y122" s="133"/>
      <c r="Z122" s="130"/>
      <c r="AA122" s="134"/>
      <c r="AB122" s="130"/>
      <c r="AC122" s="130"/>
      <c r="AD122" s="130"/>
      <c r="AE122" s="130"/>
    </row>
    <row r="123" spans="1:31" ht="14.25" customHeight="1" x14ac:dyDescent="0.3">
      <c r="A123" s="130"/>
      <c r="B123" s="130"/>
      <c r="C123" s="130"/>
      <c r="D123" s="130"/>
      <c r="E123" s="130"/>
      <c r="F123" s="130"/>
      <c r="G123" s="130"/>
      <c r="H123" s="130"/>
      <c r="I123" s="131"/>
      <c r="J123" s="130"/>
      <c r="K123" s="132"/>
      <c r="L123" s="132"/>
      <c r="M123" s="132"/>
      <c r="N123" s="132"/>
      <c r="O123" s="132"/>
      <c r="P123" s="132"/>
      <c r="Q123" s="132"/>
      <c r="R123" s="130"/>
      <c r="S123" s="130"/>
      <c r="T123" s="130"/>
      <c r="U123" s="130"/>
      <c r="V123" s="130"/>
      <c r="W123" s="130"/>
      <c r="X123" s="130"/>
      <c r="Y123" s="133"/>
      <c r="Z123" s="130"/>
      <c r="AA123" s="134"/>
      <c r="AB123" s="130"/>
      <c r="AC123" s="130"/>
      <c r="AD123" s="130"/>
      <c r="AE123" s="130"/>
    </row>
    <row r="124" spans="1:31" ht="14.25" customHeight="1" x14ac:dyDescent="0.3">
      <c r="A124" s="130"/>
      <c r="B124" s="130"/>
      <c r="C124" s="130"/>
      <c r="D124" s="130"/>
      <c r="E124" s="130"/>
      <c r="F124" s="130"/>
      <c r="G124" s="130"/>
      <c r="H124" s="130"/>
      <c r="I124" s="131"/>
      <c r="J124" s="130"/>
      <c r="K124" s="132"/>
      <c r="L124" s="132"/>
      <c r="M124" s="132"/>
      <c r="N124" s="132"/>
      <c r="O124" s="132"/>
      <c r="P124" s="132"/>
      <c r="Q124" s="132"/>
      <c r="R124" s="130"/>
      <c r="S124" s="130"/>
      <c r="T124" s="130"/>
      <c r="U124" s="130"/>
      <c r="V124" s="130"/>
      <c r="W124" s="130"/>
      <c r="X124" s="130"/>
      <c r="Y124" s="133"/>
      <c r="Z124" s="130"/>
      <c r="AA124" s="134"/>
      <c r="AB124" s="130"/>
      <c r="AC124" s="130"/>
      <c r="AD124" s="130"/>
      <c r="AE124" s="130"/>
    </row>
    <row r="125" spans="1:31" ht="14.25" customHeight="1" x14ac:dyDescent="0.3">
      <c r="A125" s="130"/>
      <c r="B125" s="130"/>
      <c r="C125" s="130"/>
      <c r="D125" s="130"/>
      <c r="E125" s="130"/>
      <c r="F125" s="130"/>
      <c r="G125" s="130"/>
      <c r="H125" s="130"/>
      <c r="I125" s="131"/>
      <c r="J125" s="130"/>
      <c r="K125" s="132"/>
      <c r="L125" s="132"/>
      <c r="M125" s="132"/>
      <c r="N125" s="132"/>
      <c r="O125" s="132"/>
      <c r="P125" s="132"/>
      <c r="Q125" s="132"/>
      <c r="R125" s="130"/>
      <c r="S125" s="130"/>
      <c r="T125" s="130"/>
      <c r="U125" s="130"/>
      <c r="V125" s="130"/>
      <c r="W125" s="130"/>
      <c r="X125" s="130"/>
      <c r="Y125" s="133"/>
      <c r="Z125" s="130"/>
      <c r="AA125" s="134"/>
      <c r="AB125" s="130"/>
      <c r="AC125" s="130"/>
      <c r="AD125" s="130"/>
      <c r="AE125" s="130"/>
    </row>
    <row r="126" spans="1:31" ht="14.25" customHeight="1" x14ac:dyDescent="0.3">
      <c r="A126" s="130"/>
      <c r="B126" s="130"/>
      <c r="C126" s="130"/>
      <c r="D126" s="130"/>
      <c r="E126" s="130"/>
      <c r="F126" s="130"/>
      <c r="G126" s="130"/>
      <c r="H126" s="130"/>
      <c r="I126" s="131"/>
      <c r="J126" s="130"/>
      <c r="K126" s="132"/>
      <c r="L126" s="132"/>
      <c r="M126" s="132"/>
      <c r="N126" s="132"/>
      <c r="O126" s="132"/>
      <c r="P126" s="132"/>
      <c r="Q126" s="132"/>
      <c r="R126" s="130"/>
      <c r="S126" s="130"/>
      <c r="T126" s="130"/>
      <c r="U126" s="130"/>
      <c r="V126" s="130"/>
      <c r="W126" s="130"/>
      <c r="X126" s="130"/>
      <c r="Y126" s="133"/>
      <c r="Z126" s="130"/>
      <c r="AA126" s="134"/>
      <c r="AB126" s="130"/>
      <c r="AC126" s="130"/>
      <c r="AD126" s="130"/>
      <c r="AE126" s="130"/>
    </row>
    <row r="127" spans="1:31" ht="14.25" customHeight="1" x14ac:dyDescent="0.3">
      <c r="A127" s="130"/>
      <c r="B127" s="130"/>
      <c r="C127" s="130"/>
      <c r="D127" s="130"/>
      <c r="E127" s="130"/>
      <c r="F127" s="130"/>
      <c r="G127" s="130"/>
      <c r="H127" s="130"/>
      <c r="I127" s="131"/>
      <c r="J127" s="130"/>
      <c r="K127" s="132"/>
      <c r="L127" s="132"/>
      <c r="M127" s="132"/>
      <c r="N127" s="132"/>
      <c r="O127" s="132"/>
      <c r="P127" s="132"/>
      <c r="Q127" s="132"/>
      <c r="R127" s="130"/>
      <c r="S127" s="130"/>
      <c r="T127" s="130"/>
      <c r="U127" s="130"/>
      <c r="V127" s="130"/>
      <c r="W127" s="130"/>
      <c r="X127" s="130"/>
      <c r="Y127" s="133"/>
      <c r="Z127" s="130"/>
      <c r="AA127" s="134"/>
      <c r="AB127" s="130"/>
      <c r="AC127" s="130"/>
      <c r="AD127" s="130"/>
      <c r="AE127" s="130"/>
    </row>
    <row r="128" spans="1:31" ht="14.25" customHeight="1" x14ac:dyDescent="0.3">
      <c r="A128" s="130"/>
      <c r="B128" s="130"/>
      <c r="C128" s="130"/>
      <c r="D128" s="130"/>
      <c r="E128" s="130"/>
      <c r="F128" s="130"/>
      <c r="G128" s="130"/>
      <c r="H128" s="130"/>
      <c r="I128" s="131"/>
      <c r="J128" s="130"/>
      <c r="K128" s="132"/>
      <c r="L128" s="132"/>
      <c r="M128" s="132"/>
      <c r="N128" s="132"/>
      <c r="O128" s="132"/>
      <c r="P128" s="132"/>
      <c r="Q128" s="132"/>
      <c r="R128" s="130"/>
      <c r="S128" s="130"/>
      <c r="T128" s="130"/>
      <c r="U128" s="130"/>
      <c r="V128" s="130"/>
      <c r="W128" s="130"/>
      <c r="X128" s="130"/>
      <c r="Y128" s="133"/>
      <c r="Z128" s="130"/>
      <c r="AA128" s="134"/>
      <c r="AB128" s="130"/>
      <c r="AC128" s="130"/>
      <c r="AD128" s="130"/>
      <c r="AE128" s="130"/>
    </row>
    <row r="129" spans="1:31" ht="14.25" customHeight="1" x14ac:dyDescent="0.3">
      <c r="A129" s="130"/>
      <c r="B129" s="130"/>
      <c r="C129" s="130"/>
      <c r="D129" s="130"/>
      <c r="E129" s="130"/>
      <c r="F129" s="130"/>
      <c r="G129" s="130"/>
      <c r="H129" s="130"/>
      <c r="I129" s="131"/>
      <c r="J129" s="130"/>
      <c r="K129" s="132"/>
      <c r="L129" s="132"/>
      <c r="M129" s="132"/>
      <c r="N129" s="132"/>
      <c r="O129" s="132"/>
      <c r="P129" s="132"/>
      <c r="Q129" s="132"/>
      <c r="R129" s="130"/>
      <c r="S129" s="130"/>
      <c r="T129" s="130"/>
      <c r="U129" s="130"/>
      <c r="V129" s="130"/>
      <c r="W129" s="130"/>
      <c r="X129" s="130"/>
      <c r="Y129" s="133"/>
      <c r="Z129" s="130"/>
      <c r="AA129" s="134"/>
      <c r="AB129" s="130"/>
      <c r="AC129" s="130"/>
      <c r="AD129" s="130"/>
      <c r="AE129" s="130"/>
    </row>
    <row r="130" spans="1:31" ht="14.25" customHeight="1" x14ac:dyDescent="0.3">
      <c r="A130" s="130"/>
      <c r="B130" s="130"/>
      <c r="C130" s="130"/>
      <c r="D130" s="130"/>
      <c r="E130" s="130"/>
      <c r="F130" s="130"/>
      <c r="G130" s="130"/>
      <c r="H130" s="130"/>
      <c r="I130" s="131"/>
      <c r="J130" s="130"/>
      <c r="K130" s="132"/>
      <c r="L130" s="132"/>
      <c r="M130" s="132"/>
      <c r="N130" s="132"/>
      <c r="O130" s="132"/>
      <c r="P130" s="132"/>
      <c r="Q130" s="132"/>
      <c r="R130" s="130"/>
      <c r="S130" s="130"/>
      <c r="T130" s="130"/>
      <c r="U130" s="130"/>
      <c r="V130" s="130"/>
      <c r="W130" s="130"/>
      <c r="X130" s="130"/>
      <c r="Y130" s="133"/>
      <c r="Z130" s="130"/>
      <c r="AA130" s="134"/>
      <c r="AB130" s="130"/>
      <c r="AC130" s="130"/>
      <c r="AD130" s="130"/>
      <c r="AE130" s="130"/>
    </row>
    <row r="131" spans="1:31" ht="14.25" customHeight="1" x14ac:dyDescent="0.3">
      <c r="A131" s="130"/>
      <c r="B131" s="130"/>
      <c r="C131" s="130"/>
      <c r="D131" s="130"/>
      <c r="E131" s="130"/>
      <c r="F131" s="130"/>
      <c r="G131" s="130"/>
      <c r="H131" s="130"/>
      <c r="I131" s="131"/>
      <c r="J131" s="130"/>
      <c r="K131" s="132"/>
      <c r="L131" s="132"/>
      <c r="M131" s="132"/>
      <c r="N131" s="132"/>
      <c r="O131" s="132"/>
      <c r="P131" s="132"/>
      <c r="Q131" s="132"/>
      <c r="R131" s="130"/>
      <c r="S131" s="130"/>
      <c r="T131" s="130"/>
      <c r="U131" s="130"/>
      <c r="V131" s="130"/>
      <c r="W131" s="130"/>
      <c r="X131" s="130"/>
      <c r="Y131" s="133"/>
      <c r="Z131" s="130"/>
      <c r="AA131" s="134"/>
      <c r="AB131" s="130"/>
      <c r="AC131" s="130"/>
      <c r="AD131" s="130"/>
      <c r="AE131" s="130"/>
    </row>
    <row r="132" spans="1:31" ht="14.25" customHeight="1" x14ac:dyDescent="0.3">
      <c r="A132" s="130"/>
      <c r="B132" s="130"/>
      <c r="C132" s="130"/>
      <c r="D132" s="130"/>
      <c r="E132" s="130"/>
      <c r="F132" s="130"/>
      <c r="G132" s="130"/>
      <c r="H132" s="130"/>
      <c r="I132" s="131"/>
      <c r="J132" s="130"/>
      <c r="K132" s="132"/>
      <c r="L132" s="132"/>
      <c r="M132" s="132"/>
      <c r="N132" s="132"/>
      <c r="O132" s="132"/>
      <c r="P132" s="132"/>
      <c r="Q132" s="132"/>
      <c r="R132" s="130"/>
      <c r="S132" s="130"/>
      <c r="T132" s="130"/>
      <c r="U132" s="130"/>
      <c r="V132" s="130"/>
      <c r="W132" s="130"/>
      <c r="X132" s="130"/>
      <c r="Y132" s="133"/>
      <c r="Z132" s="130"/>
      <c r="AA132" s="134"/>
      <c r="AB132" s="130"/>
      <c r="AC132" s="130"/>
      <c r="AD132" s="130"/>
      <c r="AE132" s="130"/>
    </row>
    <row r="133" spans="1:31" ht="14.25" customHeight="1" x14ac:dyDescent="0.3">
      <c r="A133" s="130"/>
      <c r="B133" s="130"/>
      <c r="C133" s="130"/>
      <c r="D133" s="130"/>
      <c r="E133" s="130"/>
      <c r="F133" s="130"/>
      <c r="G133" s="130"/>
      <c r="H133" s="130"/>
      <c r="I133" s="131"/>
      <c r="J133" s="130"/>
      <c r="K133" s="132"/>
      <c r="L133" s="132"/>
      <c r="M133" s="132"/>
      <c r="N133" s="132"/>
      <c r="O133" s="132"/>
      <c r="P133" s="132"/>
      <c r="Q133" s="132"/>
      <c r="R133" s="130"/>
      <c r="S133" s="130"/>
      <c r="T133" s="130"/>
      <c r="U133" s="130"/>
      <c r="V133" s="130"/>
      <c r="W133" s="130"/>
      <c r="X133" s="130"/>
      <c r="Y133" s="133"/>
      <c r="Z133" s="130"/>
      <c r="AA133" s="134"/>
      <c r="AB133" s="130"/>
      <c r="AC133" s="130"/>
      <c r="AD133" s="130"/>
      <c r="AE133" s="130"/>
    </row>
    <row r="134" spans="1:31" ht="14.25" customHeight="1" x14ac:dyDescent="0.3">
      <c r="A134" s="130"/>
      <c r="B134" s="130"/>
      <c r="C134" s="130"/>
      <c r="D134" s="130"/>
      <c r="E134" s="130"/>
      <c r="F134" s="130"/>
      <c r="G134" s="130"/>
      <c r="H134" s="130"/>
      <c r="I134" s="131"/>
      <c r="J134" s="130"/>
      <c r="K134" s="132"/>
      <c r="L134" s="132"/>
      <c r="M134" s="132"/>
      <c r="N134" s="132"/>
      <c r="O134" s="132"/>
      <c r="P134" s="132"/>
      <c r="Q134" s="132"/>
      <c r="R134" s="130"/>
      <c r="S134" s="130"/>
      <c r="T134" s="130"/>
      <c r="U134" s="130"/>
      <c r="V134" s="130"/>
      <c r="W134" s="130"/>
      <c r="X134" s="130"/>
      <c r="Y134" s="133"/>
      <c r="Z134" s="130"/>
      <c r="AA134" s="134"/>
      <c r="AB134" s="130"/>
      <c r="AC134" s="130"/>
      <c r="AD134" s="130"/>
      <c r="AE134" s="130"/>
    </row>
    <row r="135" spans="1:31" ht="14.25" customHeight="1" x14ac:dyDescent="0.3">
      <c r="A135" s="130"/>
      <c r="B135" s="130"/>
      <c r="C135" s="130"/>
      <c r="D135" s="130"/>
      <c r="E135" s="130"/>
      <c r="F135" s="130"/>
      <c r="G135" s="130"/>
      <c r="H135" s="130"/>
      <c r="I135" s="131"/>
      <c r="J135" s="130"/>
      <c r="K135" s="132"/>
      <c r="L135" s="132"/>
      <c r="M135" s="132"/>
      <c r="N135" s="132"/>
      <c r="O135" s="132"/>
      <c r="P135" s="132"/>
      <c r="Q135" s="132"/>
      <c r="R135" s="130"/>
      <c r="S135" s="130"/>
      <c r="T135" s="130"/>
      <c r="U135" s="130"/>
      <c r="V135" s="130"/>
      <c r="W135" s="130"/>
      <c r="X135" s="130"/>
      <c r="Y135" s="133"/>
      <c r="Z135" s="130"/>
      <c r="AA135" s="134"/>
      <c r="AB135" s="130"/>
      <c r="AC135" s="130"/>
      <c r="AD135" s="130"/>
      <c r="AE135" s="130"/>
    </row>
    <row r="136" spans="1:31" ht="14.25" customHeight="1" x14ac:dyDescent="0.3">
      <c r="A136" s="130"/>
      <c r="B136" s="130"/>
      <c r="C136" s="130"/>
      <c r="D136" s="130"/>
      <c r="E136" s="130"/>
      <c r="F136" s="130"/>
      <c r="G136" s="130"/>
      <c r="H136" s="130"/>
      <c r="I136" s="131"/>
      <c r="J136" s="130"/>
      <c r="K136" s="132"/>
      <c r="L136" s="132"/>
      <c r="M136" s="132"/>
      <c r="N136" s="132"/>
      <c r="O136" s="132"/>
      <c r="P136" s="132"/>
      <c r="Q136" s="132"/>
      <c r="R136" s="130"/>
      <c r="S136" s="130"/>
      <c r="T136" s="130"/>
      <c r="U136" s="130"/>
      <c r="V136" s="130"/>
      <c r="W136" s="130"/>
      <c r="X136" s="130"/>
      <c r="Y136" s="133"/>
      <c r="Z136" s="130"/>
      <c r="AA136" s="134"/>
      <c r="AB136" s="130"/>
      <c r="AC136" s="130"/>
      <c r="AD136" s="130"/>
      <c r="AE136" s="130"/>
    </row>
    <row r="137" spans="1:31" ht="14.25" customHeight="1" x14ac:dyDescent="0.3">
      <c r="A137" s="130"/>
      <c r="B137" s="130"/>
      <c r="C137" s="130"/>
      <c r="D137" s="130"/>
      <c r="E137" s="130"/>
      <c r="F137" s="130"/>
      <c r="G137" s="130"/>
      <c r="H137" s="130"/>
      <c r="I137" s="131"/>
      <c r="J137" s="130"/>
      <c r="K137" s="132"/>
      <c r="L137" s="132"/>
      <c r="M137" s="132"/>
      <c r="N137" s="132"/>
      <c r="O137" s="132"/>
      <c r="P137" s="132"/>
      <c r="Q137" s="132"/>
      <c r="R137" s="130"/>
      <c r="S137" s="130"/>
      <c r="T137" s="130"/>
      <c r="U137" s="130"/>
      <c r="V137" s="130"/>
      <c r="W137" s="130"/>
      <c r="X137" s="130"/>
      <c r="Y137" s="133"/>
      <c r="Z137" s="130"/>
      <c r="AA137" s="134"/>
      <c r="AB137" s="130"/>
      <c r="AC137" s="130"/>
      <c r="AD137" s="130"/>
      <c r="AE137" s="130"/>
    </row>
    <row r="138" spans="1:31" ht="14.25" customHeight="1" x14ac:dyDescent="0.3">
      <c r="A138" s="130"/>
      <c r="B138" s="130"/>
      <c r="C138" s="130"/>
      <c r="D138" s="130"/>
      <c r="E138" s="130"/>
      <c r="F138" s="130"/>
      <c r="G138" s="130"/>
      <c r="H138" s="130"/>
      <c r="I138" s="131"/>
      <c r="J138" s="130"/>
      <c r="K138" s="132"/>
      <c r="L138" s="132"/>
      <c r="M138" s="132"/>
      <c r="N138" s="132"/>
      <c r="O138" s="132"/>
      <c r="P138" s="132"/>
      <c r="Q138" s="132"/>
      <c r="R138" s="130"/>
      <c r="S138" s="130"/>
      <c r="T138" s="130"/>
      <c r="U138" s="130"/>
      <c r="V138" s="130"/>
      <c r="W138" s="130"/>
      <c r="X138" s="130"/>
      <c r="Y138" s="133"/>
      <c r="Z138" s="130"/>
      <c r="AA138" s="134"/>
      <c r="AB138" s="130"/>
      <c r="AC138" s="130"/>
      <c r="AD138" s="130"/>
      <c r="AE138" s="130"/>
    </row>
    <row r="139" spans="1:31" ht="14.25" customHeight="1" x14ac:dyDescent="0.3">
      <c r="A139" s="130"/>
      <c r="B139" s="130"/>
      <c r="C139" s="130"/>
      <c r="D139" s="130"/>
      <c r="E139" s="130"/>
      <c r="F139" s="130"/>
      <c r="G139" s="130"/>
      <c r="H139" s="130"/>
      <c r="I139" s="131"/>
      <c r="J139" s="130"/>
      <c r="K139" s="132"/>
      <c r="L139" s="132"/>
      <c r="M139" s="132"/>
      <c r="N139" s="132"/>
      <c r="O139" s="132"/>
      <c r="P139" s="132"/>
      <c r="Q139" s="132"/>
      <c r="R139" s="130"/>
      <c r="S139" s="130"/>
      <c r="T139" s="130"/>
      <c r="U139" s="130"/>
      <c r="V139" s="130"/>
      <c r="W139" s="130"/>
      <c r="X139" s="130"/>
      <c r="Y139" s="133"/>
      <c r="Z139" s="130"/>
      <c r="AA139" s="134"/>
      <c r="AB139" s="130"/>
      <c r="AC139" s="130"/>
      <c r="AD139" s="130"/>
      <c r="AE139" s="130"/>
    </row>
    <row r="140" spans="1:31" ht="14.25" customHeight="1" x14ac:dyDescent="0.3">
      <c r="A140" s="130"/>
      <c r="B140" s="130"/>
      <c r="C140" s="130"/>
      <c r="D140" s="130"/>
      <c r="E140" s="130"/>
      <c r="F140" s="130"/>
      <c r="G140" s="130"/>
      <c r="H140" s="130"/>
      <c r="I140" s="131"/>
      <c r="J140" s="130"/>
      <c r="K140" s="132"/>
      <c r="L140" s="132"/>
      <c r="M140" s="132"/>
      <c r="N140" s="132"/>
      <c r="O140" s="132"/>
      <c r="P140" s="132"/>
      <c r="Q140" s="132"/>
      <c r="R140" s="130"/>
      <c r="S140" s="130"/>
      <c r="T140" s="130"/>
      <c r="U140" s="130"/>
      <c r="V140" s="130"/>
      <c r="W140" s="130"/>
      <c r="X140" s="130"/>
      <c r="Y140" s="133"/>
      <c r="Z140" s="130"/>
      <c r="AA140" s="134"/>
      <c r="AB140" s="130"/>
      <c r="AC140" s="130"/>
      <c r="AD140" s="130"/>
      <c r="AE140" s="130"/>
    </row>
    <row r="141" spans="1:31" ht="14.25" customHeight="1" x14ac:dyDescent="0.3">
      <c r="A141" s="130"/>
      <c r="B141" s="130"/>
      <c r="C141" s="130"/>
      <c r="D141" s="130"/>
      <c r="E141" s="130"/>
      <c r="F141" s="130"/>
      <c r="G141" s="130"/>
      <c r="H141" s="130"/>
      <c r="I141" s="131"/>
      <c r="J141" s="130"/>
      <c r="K141" s="132"/>
      <c r="L141" s="132"/>
      <c r="M141" s="132"/>
      <c r="N141" s="132"/>
      <c r="O141" s="132"/>
      <c r="P141" s="132"/>
      <c r="Q141" s="132"/>
      <c r="R141" s="130"/>
      <c r="S141" s="130"/>
      <c r="T141" s="130"/>
      <c r="U141" s="130"/>
      <c r="V141" s="130"/>
      <c r="W141" s="130"/>
      <c r="X141" s="130"/>
      <c r="Y141" s="133"/>
      <c r="Z141" s="130"/>
      <c r="AA141" s="134"/>
      <c r="AB141" s="130"/>
      <c r="AC141" s="130"/>
      <c r="AD141" s="130"/>
      <c r="AE141" s="130"/>
    </row>
    <row r="142" spans="1:31" ht="14.25" customHeight="1" x14ac:dyDescent="0.3">
      <c r="A142" s="130"/>
      <c r="B142" s="130"/>
      <c r="C142" s="130"/>
      <c r="D142" s="130"/>
      <c r="E142" s="130"/>
      <c r="F142" s="130"/>
      <c r="G142" s="130"/>
      <c r="H142" s="130"/>
      <c r="I142" s="131"/>
      <c r="J142" s="130"/>
      <c r="K142" s="132"/>
      <c r="L142" s="132"/>
      <c r="M142" s="132"/>
      <c r="N142" s="132"/>
      <c r="O142" s="132"/>
      <c r="P142" s="132"/>
      <c r="Q142" s="132"/>
      <c r="R142" s="130"/>
      <c r="S142" s="130"/>
      <c r="T142" s="130"/>
      <c r="U142" s="130"/>
      <c r="V142" s="130"/>
      <c r="W142" s="130"/>
      <c r="X142" s="130"/>
      <c r="Y142" s="133"/>
      <c r="Z142" s="130"/>
      <c r="AA142" s="134"/>
      <c r="AB142" s="130"/>
      <c r="AC142" s="130"/>
      <c r="AD142" s="130"/>
      <c r="AE142" s="130"/>
    </row>
    <row r="143" spans="1:31" ht="14.25" customHeight="1" x14ac:dyDescent="0.3">
      <c r="A143" s="130"/>
      <c r="B143" s="130"/>
      <c r="C143" s="130"/>
      <c r="D143" s="130"/>
      <c r="E143" s="130"/>
      <c r="F143" s="130"/>
      <c r="G143" s="130"/>
      <c r="H143" s="130"/>
      <c r="I143" s="131"/>
      <c r="J143" s="130"/>
      <c r="K143" s="132"/>
      <c r="L143" s="132"/>
      <c r="M143" s="132"/>
      <c r="N143" s="132"/>
      <c r="O143" s="132"/>
      <c r="P143" s="132"/>
      <c r="Q143" s="132"/>
      <c r="R143" s="130"/>
      <c r="S143" s="130"/>
      <c r="T143" s="130"/>
      <c r="U143" s="130"/>
      <c r="V143" s="130"/>
      <c r="W143" s="130"/>
      <c r="X143" s="130"/>
      <c r="Y143" s="133"/>
      <c r="Z143" s="130"/>
      <c r="AA143" s="134"/>
      <c r="AB143" s="130"/>
      <c r="AC143" s="130"/>
      <c r="AD143" s="130"/>
      <c r="AE143" s="130"/>
    </row>
    <row r="144" spans="1:31" ht="14.25" customHeight="1" x14ac:dyDescent="0.3">
      <c r="A144" s="130"/>
      <c r="B144" s="130"/>
      <c r="C144" s="130"/>
      <c r="D144" s="130"/>
      <c r="E144" s="130"/>
      <c r="F144" s="130"/>
      <c r="G144" s="130"/>
      <c r="H144" s="130"/>
      <c r="I144" s="131"/>
      <c r="J144" s="130"/>
      <c r="K144" s="132"/>
      <c r="L144" s="132"/>
      <c r="M144" s="132"/>
      <c r="N144" s="132"/>
      <c r="O144" s="132"/>
      <c r="P144" s="132"/>
      <c r="Q144" s="132"/>
      <c r="R144" s="130"/>
      <c r="S144" s="130"/>
      <c r="T144" s="130"/>
      <c r="U144" s="130"/>
      <c r="V144" s="130"/>
      <c r="W144" s="130"/>
      <c r="X144" s="130"/>
      <c r="Y144" s="133"/>
      <c r="Z144" s="130"/>
      <c r="AA144" s="134"/>
      <c r="AB144" s="130"/>
      <c r="AC144" s="130"/>
      <c r="AD144" s="130"/>
      <c r="AE144" s="130"/>
    </row>
    <row r="145" spans="1:31" ht="14.25" customHeight="1" x14ac:dyDescent="0.3">
      <c r="A145" s="130"/>
      <c r="B145" s="130"/>
      <c r="C145" s="130"/>
      <c r="D145" s="130"/>
      <c r="E145" s="130"/>
      <c r="F145" s="130"/>
      <c r="G145" s="130"/>
      <c r="H145" s="130"/>
      <c r="I145" s="131"/>
      <c r="J145" s="130"/>
      <c r="K145" s="132"/>
      <c r="L145" s="132"/>
      <c r="M145" s="132"/>
      <c r="N145" s="132"/>
      <c r="O145" s="132"/>
      <c r="P145" s="132"/>
      <c r="Q145" s="132"/>
      <c r="R145" s="130"/>
      <c r="S145" s="130"/>
      <c r="T145" s="130"/>
      <c r="U145" s="130"/>
      <c r="V145" s="130"/>
      <c r="W145" s="130"/>
      <c r="X145" s="130"/>
      <c r="Y145" s="133"/>
      <c r="Z145" s="130"/>
      <c r="AA145" s="134"/>
      <c r="AB145" s="130"/>
      <c r="AC145" s="130"/>
      <c r="AD145" s="130"/>
      <c r="AE145" s="130"/>
    </row>
    <row r="146" spans="1:31" ht="14.25" customHeight="1" x14ac:dyDescent="0.3">
      <c r="A146" s="130"/>
      <c r="B146" s="130"/>
      <c r="C146" s="130"/>
      <c r="D146" s="130"/>
      <c r="E146" s="130"/>
      <c r="F146" s="130"/>
      <c r="G146" s="130"/>
      <c r="H146" s="130"/>
      <c r="I146" s="131"/>
      <c r="J146" s="130"/>
      <c r="K146" s="132"/>
      <c r="L146" s="132"/>
      <c r="M146" s="132"/>
      <c r="N146" s="132"/>
      <c r="O146" s="132"/>
      <c r="P146" s="132"/>
      <c r="Q146" s="132"/>
      <c r="R146" s="130"/>
      <c r="S146" s="130"/>
      <c r="T146" s="130"/>
      <c r="U146" s="130"/>
      <c r="V146" s="130"/>
      <c r="W146" s="130"/>
      <c r="X146" s="130"/>
      <c r="Y146" s="133"/>
      <c r="Z146" s="130"/>
      <c r="AA146" s="134"/>
      <c r="AB146" s="130"/>
      <c r="AC146" s="130"/>
      <c r="AD146" s="130"/>
      <c r="AE146" s="130"/>
    </row>
    <row r="147" spans="1:31" ht="14.25" customHeight="1" x14ac:dyDescent="0.3">
      <c r="A147" s="130"/>
      <c r="B147" s="130"/>
      <c r="C147" s="130"/>
      <c r="D147" s="130"/>
      <c r="E147" s="130"/>
      <c r="F147" s="130"/>
      <c r="G147" s="130"/>
      <c r="H147" s="130"/>
      <c r="I147" s="131"/>
      <c r="J147" s="130"/>
      <c r="K147" s="132"/>
      <c r="L147" s="132"/>
      <c r="M147" s="132"/>
      <c r="N147" s="132"/>
      <c r="O147" s="132"/>
      <c r="P147" s="132"/>
      <c r="Q147" s="132"/>
      <c r="R147" s="130"/>
      <c r="S147" s="130"/>
      <c r="T147" s="130"/>
      <c r="U147" s="130"/>
      <c r="V147" s="130"/>
      <c r="W147" s="130"/>
      <c r="X147" s="130"/>
      <c r="Y147" s="133"/>
      <c r="Z147" s="130"/>
      <c r="AA147" s="134"/>
      <c r="AB147" s="130"/>
      <c r="AC147" s="130"/>
      <c r="AD147" s="130"/>
      <c r="AE147" s="130"/>
    </row>
    <row r="148" spans="1:31" ht="14.25" customHeight="1" x14ac:dyDescent="0.3">
      <c r="A148" s="130"/>
      <c r="B148" s="130"/>
      <c r="C148" s="130"/>
      <c r="D148" s="130"/>
      <c r="E148" s="130"/>
      <c r="F148" s="130"/>
      <c r="G148" s="130"/>
      <c r="H148" s="130"/>
      <c r="I148" s="131"/>
      <c r="J148" s="130"/>
      <c r="K148" s="132"/>
      <c r="L148" s="132"/>
      <c r="M148" s="132"/>
      <c r="N148" s="132"/>
      <c r="O148" s="132"/>
      <c r="P148" s="132"/>
      <c r="Q148" s="132"/>
      <c r="R148" s="130"/>
      <c r="S148" s="130"/>
      <c r="T148" s="130"/>
      <c r="U148" s="130"/>
      <c r="V148" s="130"/>
      <c r="W148" s="130"/>
      <c r="X148" s="130"/>
      <c r="Y148" s="133"/>
      <c r="Z148" s="130"/>
      <c r="AA148" s="134"/>
      <c r="AB148" s="130"/>
      <c r="AC148" s="130"/>
      <c r="AD148" s="130"/>
      <c r="AE148" s="130"/>
    </row>
    <row r="149" spans="1:31" ht="14.25" customHeight="1" x14ac:dyDescent="0.3">
      <c r="A149" s="130"/>
      <c r="B149" s="130"/>
      <c r="C149" s="130"/>
      <c r="D149" s="130"/>
      <c r="E149" s="130"/>
      <c r="F149" s="130"/>
      <c r="G149" s="130"/>
      <c r="H149" s="130"/>
      <c r="I149" s="131"/>
      <c r="J149" s="130"/>
      <c r="K149" s="132"/>
      <c r="L149" s="132"/>
      <c r="M149" s="132"/>
      <c r="N149" s="132"/>
      <c r="O149" s="132"/>
      <c r="P149" s="132"/>
      <c r="Q149" s="132"/>
      <c r="R149" s="130"/>
      <c r="S149" s="130"/>
      <c r="T149" s="130"/>
      <c r="U149" s="130"/>
      <c r="V149" s="130"/>
      <c r="W149" s="130"/>
      <c r="X149" s="130"/>
      <c r="Y149" s="133"/>
      <c r="Z149" s="130"/>
      <c r="AA149" s="134"/>
      <c r="AB149" s="130"/>
      <c r="AC149" s="130"/>
      <c r="AD149" s="130"/>
      <c r="AE149" s="130"/>
    </row>
    <row r="150" spans="1:31" ht="14.25" customHeight="1" x14ac:dyDescent="0.3">
      <c r="A150" s="130"/>
      <c r="B150" s="130"/>
      <c r="C150" s="130"/>
      <c r="D150" s="130"/>
      <c r="E150" s="130"/>
      <c r="F150" s="130"/>
      <c r="G150" s="130"/>
      <c r="H150" s="130"/>
      <c r="I150" s="131"/>
      <c r="J150" s="130"/>
      <c r="K150" s="132"/>
      <c r="L150" s="132"/>
      <c r="M150" s="132"/>
      <c r="N150" s="132"/>
      <c r="O150" s="132"/>
      <c r="P150" s="132"/>
      <c r="Q150" s="132"/>
      <c r="R150" s="130"/>
      <c r="S150" s="130"/>
      <c r="T150" s="130"/>
      <c r="U150" s="130"/>
      <c r="V150" s="130"/>
      <c r="W150" s="130"/>
      <c r="X150" s="130"/>
      <c r="Y150" s="133"/>
      <c r="Z150" s="130"/>
      <c r="AA150" s="134"/>
      <c r="AB150" s="130"/>
      <c r="AC150" s="130"/>
      <c r="AD150" s="130"/>
      <c r="AE150" s="130"/>
    </row>
    <row r="151" spans="1:31" ht="14.25" customHeight="1" x14ac:dyDescent="0.3">
      <c r="A151" s="130"/>
      <c r="B151" s="130"/>
      <c r="C151" s="130"/>
      <c r="D151" s="130"/>
      <c r="E151" s="130"/>
      <c r="F151" s="130"/>
      <c r="G151" s="130"/>
      <c r="H151" s="130"/>
      <c r="I151" s="131"/>
      <c r="J151" s="130"/>
      <c r="K151" s="132"/>
      <c r="L151" s="132"/>
      <c r="M151" s="132"/>
      <c r="N151" s="132"/>
      <c r="O151" s="132"/>
      <c r="P151" s="132"/>
      <c r="Q151" s="132"/>
      <c r="R151" s="130"/>
      <c r="S151" s="130"/>
      <c r="T151" s="130"/>
      <c r="U151" s="130"/>
      <c r="V151" s="130"/>
      <c r="W151" s="130"/>
      <c r="X151" s="130"/>
      <c r="Y151" s="133"/>
      <c r="Z151" s="130"/>
      <c r="AA151" s="134"/>
      <c r="AB151" s="130"/>
      <c r="AC151" s="130"/>
      <c r="AD151" s="130"/>
      <c r="AE151" s="130"/>
    </row>
    <row r="152" spans="1:31" ht="14.25" customHeight="1" x14ac:dyDescent="0.3">
      <c r="A152" s="130"/>
      <c r="B152" s="130"/>
      <c r="C152" s="130"/>
      <c r="D152" s="130"/>
      <c r="E152" s="130"/>
      <c r="F152" s="130"/>
      <c r="G152" s="130"/>
      <c r="H152" s="130"/>
      <c r="I152" s="131"/>
      <c r="J152" s="130"/>
      <c r="K152" s="132"/>
      <c r="L152" s="132"/>
      <c r="M152" s="132"/>
      <c r="N152" s="132"/>
      <c r="O152" s="132"/>
      <c r="P152" s="132"/>
      <c r="Q152" s="132"/>
      <c r="R152" s="130"/>
      <c r="S152" s="130"/>
      <c r="T152" s="130"/>
      <c r="U152" s="130"/>
      <c r="V152" s="130"/>
      <c r="W152" s="130"/>
      <c r="X152" s="130"/>
      <c r="Y152" s="133"/>
      <c r="Z152" s="130"/>
      <c r="AA152" s="134"/>
      <c r="AB152" s="130"/>
      <c r="AC152" s="130"/>
      <c r="AD152" s="130"/>
      <c r="AE152" s="130"/>
    </row>
    <row r="153" spans="1:31" ht="14.25" customHeight="1" x14ac:dyDescent="0.3">
      <c r="A153" s="130"/>
      <c r="B153" s="130"/>
      <c r="C153" s="130"/>
      <c r="D153" s="130"/>
      <c r="E153" s="130"/>
      <c r="F153" s="130"/>
      <c r="G153" s="130"/>
      <c r="H153" s="130"/>
      <c r="I153" s="131"/>
      <c r="J153" s="130"/>
      <c r="K153" s="132"/>
      <c r="L153" s="132"/>
      <c r="M153" s="132"/>
      <c r="N153" s="132"/>
      <c r="O153" s="132"/>
      <c r="P153" s="132"/>
      <c r="Q153" s="132"/>
      <c r="R153" s="130"/>
      <c r="S153" s="130"/>
      <c r="T153" s="130"/>
      <c r="U153" s="130"/>
      <c r="V153" s="130"/>
      <c r="W153" s="130"/>
      <c r="X153" s="130"/>
      <c r="Y153" s="133"/>
      <c r="Z153" s="130"/>
      <c r="AA153" s="134"/>
      <c r="AB153" s="130"/>
      <c r="AC153" s="130"/>
      <c r="AD153" s="130"/>
      <c r="AE153" s="130"/>
    </row>
    <row r="154" spans="1:31" ht="14.25" customHeight="1" x14ac:dyDescent="0.3">
      <c r="A154" s="130"/>
      <c r="B154" s="130"/>
      <c r="C154" s="130"/>
      <c r="D154" s="130"/>
      <c r="E154" s="130"/>
      <c r="F154" s="130"/>
      <c r="G154" s="130"/>
      <c r="H154" s="130"/>
      <c r="I154" s="131"/>
      <c r="J154" s="130"/>
      <c r="K154" s="132"/>
      <c r="L154" s="132"/>
      <c r="M154" s="132"/>
      <c r="N154" s="132"/>
      <c r="O154" s="132"/>
      <c r="P154" s="132"/>
      <c r="Q154" s="132"/>
      <c r="R154" s="130"/>
      <c r="S154" s="130"/>
      <c r="T154" s="130"/>
      <c r="U154" s="130"/>
      <c r="V154" s="130"/>
      <c r="W154" s="130"/>
      <c r="X154" s="130"/>
      <c r="Y154" s="133"/>
      <c r="Z154" s="130"/>
      <c r="AA154" s="134"/>
      <c r="AB154" s="130"/>
      <c r="AC154" s="130"/>
      <c r="AD154" s="130"/>
      <c r="AE154" s="130"/>
    </row>
    <row r="155" spans="1:31" ht="14.25" customHeight="1" x14ac:dyDescent="0.3">
      <c r="A155" s="130"/>
      <c r="B155" s="130"/>
      <c r="C155" s="130"/>
      <c r="D155" s="130"/>
      <c r="E155" s="130"/>
      <c r="F155" s="130"/>
      <c r="G155" s="130"/>
      <c r="H155" s="130"/>
      <c r="I155" s="131"/>
      <c r="J155" s="130"/>
      <c r="K155" s="132"/>
      <c r="L155" s="132"/>
      <c r="M155" s="132"/>
      <c r="N155" s="132"/>
      <c r="O155" s="132"/>
      <c r="P155" s="132"/>
      <c r="Q155" s="132"/>
      <c r="R155" s="130"/>
      <c r="S155" s="130"/>
      <c r="T155" s="130"/>
      <c r="U155" s="130"/>
      <c r="V155" s="130"/>
      <c r="W155" s="130"/>
      <c r="X155" s="130"/>
      <c r="Y155" s="133"/>
      <c r="Z155" s="130"/>
      <c r="AA155" s="134"/>
      <c r="AB155" s="130"/>
      <c r="AC155" s="130"/>
      <c r="AD155" s="130"/>
      <c r="AE155" s="130"/>
    </row>
    <row r="156" spans="1:31" ht="14.25" customHeight="1" x14ac:dyDescent="0.3">
      <c r="A156" s="130"/>
      <c r="B156" s="130"/>
      <c r="C156" s="130"/>
      <c r="D156" s="130"/>
      <c r="E156" s="130"/>
      <c r="F156" s="130"/>
      <c r="G156" s="130"/>
      <c r="H156" s="130"/>
      <c r="I156" s="131"/>
      <c r="J156" s="130"/>
      <c r="K156" s="132"/>
      <c r="L156" s="132"/>
      <c r="M156" s="132"/>
      <c r="N156" s="132"/>
      <c r="O156" s="132"/>
      <c r="P156" s="132"/>
      <c r="Q156" s="132"/>
      <c r="R156" s="130"/>
      <c r="S156" s="130"/>
      <c r="T156" s="130"/>
      <c r="U156" s="130"/>
      <c r="V156" s="130"/>
      <c r="W156" s="130"/>
      <c r="X156" s="130"/>
      <c r="Y156" s="133"/>
      <c r="Z156" s="130"/>
      <c r="AA156" s="134"/>
      <c r="AB156" s="130"/>
      <c r="AC156" s="130"/>
      <c r="AD156" s="130"/>
      <c r="AE156" s="130"/>
    </row>
    <row r="157" spans="1:31" ht="14.25" customHeight="1" x14ac:dyDescent="0.3">
      <c r="A157" s="130"/>
      <c r="B157" s="130"/>
      <c r="C157" s="130"/>
      <c r="D157" s="130"/>
      <c r="E157" s="130"/>
      <c r="F157" s="130"/>
      <c r="G157" s="130"/>
      <c r="H157" s="130"/>
      <c r="I157" s="131"/>
      <c r="J157" s="130"/>
      <c r="K157" s="132"/>
      <c r="L157" s="132"/>
      <c r="M157" s="132"/>
      <c r="N157" s="132"/>
      <c r="O157" s="132"/>
      <c r="P157" s="132"/>
      <c r="Q157" s="132"/>
      <c r="R157" s="130"/>
      <c r="S157" s="130"/>
      <c r="T157" s="130"/>
      <c r="U157" s="130"/>
      <c r="V157" s="130"/>
      <c r="W157" s="130"/>
      <c r="X157" s="130"/>
      <c r="Y157" s="133"/>
      <c r="Z157" s="130"/>
      <c r="AA157" s="134"/>
      <c r="AB157" s="130"/>
      <c r="AC157" s="130"/>
      <c r="AD157" s="130"/>
      <c r="AE157" s="130"/>
    </row>
    <row r="158" spans="1:31" ht="14.25" customHeight="1" x14ac:dyDescent="0.3">
      <c r="A158" s="130"/>
      <c r="B158" s="130"/>
      <c r="C158" s="130"/>
      <c r="D158" s="130"/>
      <c r="E158" s="130"/>
      <c r="F158" s="130"/>
      <c r="G158" s="130"/>
      <c r="H158" s="130"/>
      <c r="I158" s="131"/>
      <c r="J158" s="130"/>
      <c r="K158" s="132"/>
      <c r="L158" s="132"/>
      <c r="M158" s="132"/>
      <c r="N158" s="132"/>
      <c r="O158" s="132"/>
      <c r="P158" s="132"/>
      <c r="Q158" s="132"/>
      <c r="R158" s="130"/>
      <c r="S158" s="130"/>
      <c r="T158" s="130"/>
      <c r="U158" s="130"/>
      <c r="V158" s="130"/>
      <c r="W158" s="130"/>
      <c r="X158" s="130"/>
      <c r="Y158" s="133"/>
      <c r="Z158" s="130"/>
      <c r="AA158" s="134"/>
      <c r="AB158" s="130"/>
      <c r="AC158" s="130"/>
      <c r="AD158" s="130"/>
      <c r="AE158" s="130"/>
    </row>
    <row r="159" spans="1:31" ht="14.25" customHeight="1" x14ac:dyDescent="0.3">
      <c r="A159" s="130"/>
      <c r="B159" s="130"/>
      <c r="C159" s="130"/>
      <c r="D159" s="130"/>
      <c r="E159" s="130"/>
      <c r="F159" s="130"/>
      <c r="G159" s="130"/>
      <c r="H159" s="130"/>
      <c r="I159" s="131"/>
      <c r="J159" s="130"/>
      <c r="K159" s="132"/>
      <c r="L159" s="132"/>
      <c r="M159" s="132"/>
      <c r="N159" s="132"/>
      <c r="O159" s="132"/>
      <c r="P159" s="132"/>
      <c r="Q159" s="132"/>
      <c r="R159" s="130"/>
      <c r="S159" s="130"/>
      <c r="T159" s="130"/>
      <c r="U159" s="130"/>
      <c r="V159" s="130"/>
      <c r="W159" s="130"/>
      <c r="X159" s="130"/>
      <c r="Y159" s="133"/>
      <c r="Z159" s="130"/>
      <c r="AA159" s="134"/>
      <c r="AB159" s="130"/>
      <c r="AC159" s="130"/>
      <c r="AD159" s="130"/>
      <c r="AE159" s="130"/>
    </row>
    <row r="160" spans="1:31" ht="14.25" customHeight="1" x14ac:dyDescent="0.3">
      <c r="A160" s="130"/>
      <c r="B160" s="130"/>
      <c r="C160" s="130"/>
      <c r="D160" s="130"/>
      <c r="E160" s="130"/>
      <c r="F160" s="130"/>
      <c r="G160" s="130"/>
      <c r="H160" s="130"/>
      <c r="I160" s="131"/>
      <c r="J160" s="130"/>
      <c r="K160" s="132"/>
      <c r="L160" s="132"/>
      <c r="M160" s="132"/>
      <c r="N160" s="132"/>
      <c r="O160" s="132"/>
      <c r="P160" s="132"/>
      <c r="Q160" s="132"/>
      <c r="R160" s="130"/>
      <c r="S160" s="130"/>
      <c r="T160" s="130"/>
      <c r="U160" s="130"/>
      <c r="V160" s="130"/>
      <c r="W160" s="130"/>
      <c r="X160" s="130"/>
      <c r="Y160" s="133"/>
      <c r="Z160" s="130"/>
      <c r="AA160" s="134"/>
      <c r="AB160" s="130"/>
      <c r="AC160" s="130"/>
      <c r="AD160" s="130"/>
      <c r="AE160" s="130"/>
    </row>
    <row r="161" spans="1:31" ht="14.25" customHeight="1" x14ac:dyDescent="0.3">
      <c r="A161" s="130"/>
      <c r="B161" s="130"/>
      <c r="C161" s="130"/>
      <c r="D161" s="130"/>
      <c r="E161" s="130"/>
      <c r="F161" s="130"/>
      <c r="G161" s="130"/>
      <c r="H161" s="130"/>
      <c r="I161" s="131"/>
      <c r="J161" s="130"/>
      <c r="K161" s="132"/>
      <c r="L161" s="132"/>
      <c r="M161" s="132"/>
      <c r="N161" s="132"/>
      <c r="O161" s="132"/>
      <c r="P161" s="132"/>
      <c r="Q161" s="132"/>
      <c r="R161" s="130"/>
      <c r="S161" s="130"/>
      <c r="T161" s="130"/>
      <c r="U161" s="130"/>
      <c r="V161" s="130"/>
      <c r="W161" s="130"/>
      <c r="X161" s="130"/>
      <c r="Y161" s="133"/>
      <c r="Z161" s="130"/>
      <c r="AA161" s="134"/>
      <c r="AB161" s="130"/>
      <c r="AC161" s="130"/>
      <c r="AD161" s="130"/>
      <c r="AE161" s="130"/>
    </row>
    <row r="162" spans="1:31" ht="14.25" customHeight="1" x14ac:dyDescent="0.3">
      <c r="A162" s="130"/>
      <c r="B162" s="130"/>
      <c r="C162" s="130"/>
      <c r="D162" s="130"/>
      <c r="E162" s="130"/>
      <c r="F162" s="130"/>
      <c r="G162" s="130"/>
      <c r="H162" s="130"/>
      <c r="I162" s="131"/>
      <c r="J162" s="130"/>
      <c r="K162" s="132"/>
      <c r="L162" s="132"/>
      <c r="M162" s="132"/>
      <c r="N162" s="132"/>
      <c r="O162" s="132"/>
      <c r="P162" s="132"/>
      <c r="Q162" s="132"/>
      <c r="R162" s="130"/>
      <c r="S162" s="130"/>
      <c r="T162" s="130"/>
      <c r="U162" s="130"/>
      <c r="V162" s="130"/>
      <c r="W162" s="130"/>
      <c r="X162" s="130"/>
      <c r="Y162" s="133"/>
      <c r="Z162" s="130"/>
      <c r="AA162" s="134"/>
      <c r="AB162" s="130"/>
      <c r="AC162" s="130"/>
      <c r="AD162" s="130"/>
      <c r="AE162" s="130"/>
    </row>
    <row r="163" spans="1:31" ht="14.25" customHeight="1" x14ac:dyDescent="0.3">
      <c r="A163" s="130"/>
      <c r="B163" s="130"/>
      <c r="C163" s="130"/>
      <c r="D163" s="130"/>
      <c r="E163" s="130"/>
      <c r="F163" s="130"/>
      <c r="G163" s="130"/>
      <c r="H163" s="130"/>
      <c r="I163" s="131"/>
      <c r="J163" s="130"/>
      <c r="K163" s="132"/>
      <c r="L163" s="132"/>
      <c r="M163" s="132"/>
      <c r="N163" s="132"/>
      <c r="O163" s="132"/>
      <c r="P163" s="132"/>
      <c r="Q163" s="132"/>
      <c r="R163" s="130"/>
      <c r="S163" s="130"/>
      <c r="T163" s="130"/>
      <c r="U163" s="130"/>
      <c r="V163" s="130"/>
      <c r="W163" s="130"/>
      <c r="X163" s="130"/>
      <c r="Y163" s="133"/>
      <c r="Z163" s="130"/>
      <c r="AA163" s="134"/>
      <c r="AB163" s="130"/>
      <c r="AC163" s="130"/>
      <c r="AD163" s="130"/>
      <c r="AE163" s="130"/>
    </row>
    <row r="164" spans="1:31" ht="14.25" customHeight="1" x14ac:dyDescent="0.3">
      <c r="A164" s="130"/>
      <c r="B164" s="130"/>
      <c r="C164" s="130"/>
      <c r="D164" s="130"/>
      <c r="E164" s="130"/>
      <c r="F164" s="130"/>
      <c r="G164" s="130"/>
      <c r="H164" s="130"/>
      <c r="I164" s="131"/>
      <c r="J164" s="130"/>
      <c r="K164" s="132"/>
      <c r="L164" s="132"/>
      <c r="M164" s="132"/>
      <c r="N164" s="132"/>
      <c r="O164" s="132"/>
      <c r="P164" s="132"/>
      <c r="Q164" s="132"/>
      <c r="R164" s="130"/>
      <c r="S164" s="130"/>
      <c r="T164" s="130"/>
      <c r="U164" s="130"/>
      <c r="V164" s="130"/>
      <c r="W164" s="130"/>
      <c r="X164" s="130"/>
      <c r="Y164" s="133"/>
      <c r="Z164" s="130"/>
      <c r="AA164" s="134"/>
      <c r="AB164" s="130"/>
      <c r="AC164" s="130"/>
      <c r="AD164" s="130"/>
      <c r="AE164" s="130"/>
    </row>
    <row r="165" spans="1:31" ht="14.25" customHeight="1" x14ac:dyDescent="0.3">
      <c r="A165" s="130"/>
      <c r="B165" s="130"/>
      <c r="C165" s="130"/>
      <c r="D165" s="130"/>
      <c r="E165" s="130"/>
      <c r="F165" s="130"/>
      <c r="G165" s="130"/>
      <c r="H165" s="130"/>
      <c r="I165" s="131"/>
      <c r="J165" s="130"/>
      <c r="K165" s="132"/>
      <c r="L165" s="132"/>
      <c r="M165" s="132"/>
      <c r="N165" s="132"/>
      <c r="O165" s="132"/>
      <c r="P165" s="132"/>
      <c r="Q165" s="132"/>
      <c r="R165" s="130"/>
      <c r="S165" s="130"/>
      <c r="T165" s="130"/>
      <c r="U165" s="130"/>
      <c r="V165" s="130"/>
      <c r="W165" s="130"/>
      <c r="X165" s="130"/>
      <c r="Y165" s="133"/>
      <c r="Z165" s="130"/>
      <c r="AA165" s="134"/>
      <c r="AB165" s="130"/>
      <c r="AC165" s="130"/>
      <c r="AD165" s="130"/>
      <c r="AE165" s="130"/>
    </row>
    <row r="166" spans="1:31" ht="14.25" customHeight="1" x14ac:dyDescent="0.3">
      <c r="A166" s="130"/>
      <c r="B166" s="130"/>
      <c r="C166" s="130"/>
      <c r="D166" s="130"/>
      <c r="E166" s="130"/>
      <c r="F166" s="130"/>
      <c r="G166" s="130"/>
      <c r="H166" s="130"/>
      <c r="I166" s="131"/>
      <c r="J166" s="130"/>
      <c r="K166" s="132"/>
      <c r="L166" s="132"/>
      <c r="M166" s="132"/>
      <c r="N166" s="132"/>
      <c r="O166" s="132"/>
      <c r="P166" s="132"/>
      <c r="Q166" s="132"/>
      <c r="R166" s="130"/>
      <c r="S166" s="130"/>
      <c r="T166" s="130"/>
      <c r="U166" s="130"/>
      <c r="V166" s="130"/>
      <c r="W166" s="130"/>
      <c r="X166" s="130"/>
      <c r="Y166" s="133"/>
      <c r="Z166" s="130"/>
      <c r="AA166" s="134"/>
      <c r="AB166" s="130"/>
      <c r="AC166" s="130"/>
      <c r="AD166" s="130"/>
      <c r="AE166" s="130"/>
    </row>
    <row r="167" spans="1:31" ht="14.25" customHeight="1" x14ac:dyDescent="0.3">
      <c r="A167" s="130"/>
      <c r="B167" s="130"/>
      <c r="C167" s="130"/>
      <c r="D167" s="130"/>
      <c r="E167" s="130"/>
      <c r="F167" s="130"/>
      <c r="G167" s="130"/>
      <c r="H167" s="130"/>
      <c r="I167" s="131"/>
      <c r="J167" s="130"/>
      <c r="K167" s="132"/>
      <c r="L167" s="132"/>
      <c r="M167" s="132"/>
      <c r="N167" s="132"/>
      <c r="O167" s="132"/>
      <c r="P167" s="132"/>
      <c r="Q167" s="132"/>
      <c r="R167" s="130"/>
      <c r="S167" s="130"/>
      <c r="T167" s="130"/>
      <c r="U167" s="130"/>
      <c r="V167" s="130"/>
      <c r="W167" s="130"/>
      <c r="X167" s="130"/>
      <c r="Y167" s="133"/>
      <c r="Z167" s="130"/>
      <c r="AA167" s="134"/>
      <c r="AB167" s="130"/>
      <c r="AC167" s="130"/>
      <c r="AD167" s="130"/>
      <c r="AE167" s="130"/>
    </row>
    <row r="168" spans="1:31" ht="14.25" customHeight="1" x14ac:dyDescent="0.3">
      <c r="A168" s="130"/>
      <c r="B168" s="130"/>
      <c r="C168" s="130"/>
      <c r="D168" s="130"/>
      <c r="E168" s="130"/>
      <c r="F168" s="130"/>
      <c r="G168" s="130"/>
      <c r="H168" s="130"/>
      <c r="I168" s="131"/>
      <c r="J168" s="130"/>
      <c r="K168" s="132"/>
      <c r="L168" s="132"/>
      <c r="M168" s="132"/>
      <c r="N168" s="132"/>
      <c r="O168" s="132"/>
      <c r="P168" s="132"/>
      <c r="Q168" s="132"/>
      <c r="R168" s="130"/>
      <c r="S168" s="130"/>
      <c r="T168" s="130"/>
      <c r="U168" s="130"/>
      <c r="V168" s="130"/>
      <c r="W168" s="130"/>
      <c r="X168" s="130"/>
      <c r="Y168" s="133"/>
      <c r="Z168" s="130"/>
      <c r="AA168" s="134"/>
      <c r="AB168" s="130"/>
      <c r="AC168" s="130"/>
      <c r="AD168" s="130"/>
      <c r="AE168" s="130"/>
    </row>
    <row r="169" spans="1:31" ht="14.25" customHeight="1" x14ac:dyDescent="0.3">
      <c r="A169" s="130"/>
      <c r="B169" s="130"/>
      <c r="C169" s="130"/>
      <c r="D169" s="130"/>
      <c r="E169" s="130"/>
      <c r="F169" s="130"/>
      <c r="G169" s="130"/>
      <c r="H169" s="130"/>
      <c r="I169" s="131"/>
      <c r="J169" s="130"/>
      <c r="K169" s="132"/>
      <c r="L169" s="132"/>
      <c r="M169" s="132"/>
      <c r="N169" s="132"/>
      <c r="O169" s="132"/>
      <c r="P169" s="132"/>
      <c r="Q169" s="132"/>
      <c r="R169" s="130"/>
      <c r="S169" s="130"/>
      <c r="T169" s="130"/>
      <c r="U169" s="130"/>
      <c r="V169" s="130"/>
      <c r="W169" s="130"/>
      <c r="X169" s="130"/>
      <c r="Y169" s="133"/>
      <c r="Z169" s="130"/>
      <c r="AA169" s="134"/>
      <c r="AB169" s="130"/>
      <c r="AC169" s="130"/>
      <c r="AD169" s="130"/>
      <c r="AE169" s="130"/>
    </row>
    <row r="170" spans="1:31" ht="14.25" customHeight="1" x14ac:dyDescent="0.3">
      <c r="A170" s="130"/>
      <c r="B170" s="130"/>
      <c r="C170" s="130"/>
      <c r="D170" s="130"/>
      <c r="E170" s="130"/>
      <c r="F170" s="130"/>
      <c r="G170" s="130"/>
      <c r="H170" s="130"/>
      <c r="I170" s="131"/>
      <c r="J170" s="130"/>
      <c r="K170" s="132"/>
      <c r="L170" s="132"/>
      <c r="M170" s="132"/>
      <c r="N170" s="132"/>
      <c r="O170" s="132"/>
      <c r="P170" s="132"/>
      <c r="Q170" s="132"/>
      <c r="R170" s="130"/>
      <c r="S170" s="130"/>
      <c r="T170" s="130"/>
      <c r="U170" s="130"/>
      <c r="V170" s="130"/>
      <c r="W170" s="130"/>
      <c r="X170" s="130"/>
      <c r="Y170" s="133"/>
      <c r="Z170" s="130"/>
      <c r="AA170" s="134"/>
      <c r="AB170" s="130"/>
      <c r="AC170" s="130"/>
      <c r="AD170" s="130"/>
      <c r="AE170" s="130"/>
    </row>
    <row r="171" spans="1:31" ht="14.25" customHeight="1" x14ac:dyDescent="0.3">
      <c r="A171" s="130"/>
      <c r="B171" s="130"/>
      <c r="C171" s="130"/>
      <c r="D171" s="130"/>
      <c r="E171" s="130"/>
      <c r="F171" s="130"/>
      <c r="G171" s="130"/>
      <c r="H171" s="130"/>
      <c r="I171" s="131"/>
      <c r="J171" s="130"/>
      <c r="K171" s="132"/>
      <c r="L171" s="132"/>
      <c r="M171" s="132"/>
      <c r="N171" s="132"/>
      <c r="O171" s="132"/>
      <c r="P171" s="132"/>
      <c r="Q171" s="132"/>
      <c r="R171" s="130"/>
      <c r="S171" s="130"/>
      <c r="T171" s="130"/>
      <c r="U171" s="130"/>
      <c r="V171" s="130"/>
      <c r="W171" s="130"/>
      <c r="X171" s="130"/>
      <c r="Y171" s="133"/>
      <c r="Z171" s="130"/>
      <c r="AA171" s="134"/>
      <c r="AB171" s="130"/>
      <c r="AC171" s="130"/>
      <c r="AD171" s="130"/>
      <c r="AE171" s="130"/>
    </row>
    <row r="172" spans="1:31" ht="14.25" customHeight="1" x14ac:dyDescent="0.3">
      <c r="A172" s="130"/>
      <c r="B172" s="130"/>
      <c r="C172" s="130"/>
      <c r="D172" s="130"/>
      <c r="E172" s="130"/>
      <c r="F172" s="130"/>
      <c r="G172" s="130"/>
      <c r="H172" s="130"/>
      <c r="I172" s="131"/>
      <c r="J172" s="130"/>
      <c r="K172" s="132"/>
      <c r="L172" s="132"/>
      <c r="M172" s="132"/>
      <c r="N172" s="132"/>
      <c r="O172" s="132"/>
      <c r="P172" s="132"/>
      <c r="Q172" s="132"/>
      <c r="R172" s="130"/>
      <c r="S172" s="130"/>
      <c r="T172" s="130"/>
      <c r="U172" s="130"/>
      <c r="V172" s="130"/>
      <c r="W172" s="130"/>
      <c r="X172" s="130"/>
      <c r="Y172" s="133"/>
      <c r="Z172" s="130"/>
      <c r="AA172" s="134"/>
      <c r="AB172" s="130"/>
      <c r="AC172" s="130"/>
      <c r="AD172" s="130"/>
      <c r="AE172" s="130"/>
    </row>
    <row r="173" spans="1:31" ht="14.25" customHeight="1" x14ac:dyDescent="0.3">
      <c r="A173" s="130"/>
      <c r="B173" s="130"/>
      <c r="C173" s="130"/>
      <c r="D173" s="130"/>
      <c r="E173" s="130"/>
      <c r="F173" s="130"/>
      <c r="G173" s="130"/>
      <c r="H173" s="130"/>
      <c r="I173" s="131"/>
      <c r="J173" s="130"/>
      <c r="K173" s="132"/>
      <c r="L173" s="132"/>
      <c r="M173" s="132"/>
      <c r="N173" s="132"/>
      <c r="O173" s="132"/>
      <c r="P173" s="132"/>
      <c r="Q173" s="132"/>
      <c r="R173" s="130"/>
      <c r="S173" s="130"/>
      <c r="T173" s="130"/>
      <c r="U173" s="130"/>
      <c r="V173" s="130"/>
      <c r="W173" s="130"/>
      <c r="X173" s="130"/>
      <c r="Y173" s="133"/>
      <c r="Z173" s="130"/>
      <c r="AA173" s="134"/>
      <c r="AB173" s="130"/>
      <c r="AC173" s="130"/>
      <c r="AD173" s="130"/>
      <c r="AE173" s="130"/>
    </row>
    <row r="174" spans="1:31" ht="14.25" customHeight="1" x14ac:dyDescent="0.3">
      <c r="A174" s="130"/>
      <c r="B174" s="130"/>
      <c r="C174" s="130"/>
      <c r="D174" s="130"/>
      <c r="E174" s="130"/>
      <c r="F174" s="130"/>
      <c r="G174" s="130"/>
      <c r="H174" s="130"/>
      <c r="I174" s="131"/>
      <c r="J174" s="130"/>
      <c r="K174" s="132"/>
      <c r="L174" s="132"/>
      <c r="M174" s="132"/>
      <c r="N174" s="132"/>
      <c r="O174" s="132"/>
      <c r="P174" s="132"/>
      <c r="Q174" s="132"/>
      <c r="R174" s="130"/>
      <c r="S174" s="130"/>
      <c r="T174" s="130"/>
      <c r="U174" s="130"/>
      <c r="V174" s="130"/>
      <c r="W174" s="130"/>
      <c r="X174" s="130"/>
      <c r="Y174" s="133"/>
      <c r="Z174" s="130"/>
      <c r="AA174" s="134"/>
      <c r="AB174" s="130"/>
      <c r="AC174" s="130"/>
      <c r="AD174" s="130"/>
      <c r="AE174" s="130"/>
    </row>
    <row r="175" spans="1:31" ht="14.25" customHeight="1" x14ac:dyDescent="0.3">
      <c r="A175" s="130"/>
      <c r="B175" s="130"/>
      <c r="C175" s="130"/>
      <c r="D175" s="130"/>
      <c r="E175" s="130"/>
      <c r="F175" s="130"/>
      <c r="G175" s="130"/>
      <c r="H175" s="130"/>
      <c r="I175" s="131"/>
      <c r="J175" s="130"/>
      <c r="K175" s="132"/>
      <c r="L175" s="132"/>
      <c r="M175" s="132"/>
      <c r="N175" s="132"/>
      <c r="O175" s="132"/>
      <c r="P175" s="132"/>
      <c r="Q175" s="132"/>
      <c r="R175" s="130"/>
      <c r="S175" s="130"/>
      <c r="T175" s="130"/>
      <c r="U175" s="130"/>
      <c r="V175" s="130"/>
      <c r="W175" s="130"/>
      <c r="X175" s="130"/>
      <c r="Y175" s="133"/>
      <c r="Z175" s="130"/>
      <c r="AA175" s="134"/>
      <c r="AB175" s="130"/>
      <c r="AC175" s="130"/>
      <c r="AD175" s="130"/>
      <c r="AE175" s="130"/>
    </row>
    <row r="176" spans="1:31" ht="14.25" customHeight="1" x14ac:dyDescent="0.3">
      <c r="A176" s="130"/>
      <c r="B176" s="130"/>
      <c r="C176" s="130"/>
      <c r="D176" s="130"/>
      <c r="E176" s="130"/>
      <c r="F176" s="130"/>
      <c r="G176" s="130"/>
      <c r="H176" s="130"/>
      <c r="I176" s="131"/>
      <c r="J176" s="130"/>
      <c r="K176" s="132"/>
      <c r="L176" s="132"/>
      <c r="M176" s="132"/>
      <c r="N176" s="132"/>
      <c r="O176" s="132"/>
      <c r="P176" s="132"/>
      <c r="Q176" s="132"/>
      <c r="R176" s="130"/>
      <c r="S176" s="130"/>
      <c r="T176" s="130"/>
      <c r="U176" s="130"/>
      <c r="V176" s="130"/>
      <c r="W176" s="130"/>
      <c r="X176" s="130"/>
      <c r="Y176" s="133"/>
      <c r="Z176" s="130"/>
      <c r="AA176" s="134"/>
      <c r="AB176" s="130"/>
      <c r="AC176" s="130"/>
      <c r="AD176" s="130"/>
      <c r="AE176" s="130"/>
    </row>
    <row r="177" spans="1:31" ht="14.25" customHeight="1" x14ac:dyDescent="0.3">
      <c r="A177" s="130"/>
      <c r="B177" s="130"/>
      <c r="C177" s="130"/>
      <c r="D177" s="130"/>
      <c r="E177" s="130"/>
      <c r="F177" s="130"/>
      <c r="G177" s="130"/>
      <c r="H177" s="130"/>
      <c r="I177" s="131"/>
      <c r="J177" s="130"/>
      <c r="K177" s="132"/>
      <c r="L177" s="132"/>
      <c r="M177" s="132"/>
      <c r="N177" s="132"/>
      <c r="O177" s="132"/>
      <c r="P177" s="132"/>
      <c r="Q177" s="132"/>
      <c r="R177" s="130"/>
      <c r="S177" s="130"/>
      <c r="T177" s="130"/>
      <c r="U177" s="130"/>
      <c r="V177" s="130"/>
      <c r="W177" s="130"/>
      <c r="X177" s="130"/>
      <c r="Y177" s="133"/>
      <c r="Z177" s="130"/>
      <c r="AA177" s="134"/>
      <c r="AB177" s="130"/>
      <c r="AC177" s="130"/>
      <c r="AD177" s="130"/>
      <c r="AE177" s="130"/>
    </row>
    <row r="178" spans="1:31" ht="14.25" customHeight="1" x14ac:dyDescent="0.3">
      <c r="A178" s="130"/>
      <c r="B178" s="130"/>
      <c r="C178" s="130"/>
      <c r="D178" s="130"/>
      <c r="E178" s="130"/>
      <c r="F178" s="130"/>
      <c r="G178" s="130"/>
      <c r="H178" s="130"/>
      <c r="I178" s="131"/>
      <c r="J178" s="130"/>
      <c r="K178" s="132"/>
      <c r="L178" s="132"/>
      <c r="M178" s="132"/>
      <c r="N178" s="132"/>
      <c r="O178" s="132"/>
      <c r="P178" s="132"/>
      <c r="Q178" s="132"/>
      <c r="R178" s="130"/>
      <c r="S178" s="130"/>
      <c r="T178" s="130"/>
      <c r="U178" s="130"/>
      <c r="V178" s="130"/>
      <c r="W178" s="130"/>
      <c r="X178" s="130"/>
      <c r="Y178" s="133"/>
      <c r="Z178" s="130"/>
      <c r="AA178" s="134"/>
      <c r="AB178" s="130"/>
      <c r="AC178" s="130"/>
      <c r="AD178" s="130"/>
      <c r="AE178" s="130"/>
    </row>
    <row r="179" spans="1:31" ht="14.25" customHeight="1" x14ac:dyDescent="0.3">
      <c r="A179" s="130"/>
      <c r="B179" s="130"/>
      <c r="C179" s="130"/>
      <c r="D179" s="130"/>
      <c r="E179" s="130"/>
      <c r="F179" s="130"/>
      <c r="G179" s="130"/>
      <c r="H179" s="130"/>
      <c r="I179" s="131"/>
      <c r="J179" s="130"/>
      <c r="K179" s="132"/>
      <c r="L179" s="132"/>
      <c r="M179" s="132"/>
      <c r="N179" s="132"/>
      <c r="O179" s="132"/>
      <c r="P179" s="132"/>
      <c r="Q179" s="132"/>
      <c r="R179" s="130"/>
      <c r="S179" s="130"/>
      <c r="T179" s="130"/>
      <c r="U179" s="130"/>
      <c r="V179" s="130"/>
      <c r="W179" s="130"/>
      <c r="X179" s="130"/>
      <c r="Y179" s="133"/>
      <c r="Z179" s="130"/>
      <c r="AA179" s="134"/>
      <c r="AB179" s="130"/>
      <c r="AC179" s="130"/>
      <c r="AD179" s="130"/>
      <c r="AE179" s="130"/>
    </row>
    <row r="180" spans="1:31" ht="14.25" customHeight="1" x14ac:dyDescent="0.3">
      <c r="A180" s="130"/>
      <c r="B180" s="130"/>
      <c r="C180" s="130"/>
      <c r="D180" s="130"/>
      <c r="E180" s="130"/>
      <c r="F180" s="130"/>
      <c r="G180" s="130"/>
      <c r="H180" s="130"/>
      <c r="I180" s="131"/>
      <c r="J180" s="130"/>
      <c r="K180" s="132"/>
      <c r="L180" s="132"/>
      <c r="M180" s="132"/>
      <c r="N180" s="132"/>
      <c r="O180" s="132"/>
      <c r="P180" s="132"/>
      <c r="Q180" s="132"/>
      <c r="R180" s="130"/>
      <c r="S180" s="130"/>
      <c r="T180" s="130"/>
      <c r="U180" s="130"/>
      <c r="V180" s="130"/>
      <c r="W180" s="130"/>
      <c r="X180" s="130"/>
      <c r="Y180" s="133"/>
      <c r="Z180" s="130"/>
      <c r="AA180" s="134"/>
      <c r="AB180" s="130"/>
      <c r="AC180" s="130"/>
      <c r="AD180" s="130"/>
      <c r="AE180" s="130"/>
    </row>
    <row r="181" spans="1:31" ht="14.25" customHeight="1" x14ac:dyDescent="0.3">
      <c r="A181" s="130"/>
      <c r="B181" s="130"/>
      <c r="C181" s="130"/>
      <c r="D181" s="130"/>
      <c r="E181" s="130"/>
      <c r="F181" s="130"/>
      <c r="G181" s="130"/>
      <c r="H181" s="130"/>
      <c r="I181" s="131"/>
      <c r="J181" s="130"/>
      <c r="K181" s="132"/>
      <c r="L181" s="132"/>
      <c r="M181" s="132"/>
      <c r="N181" s="132"/>
      <c r="O181" s="132"/>
      <c r="P181" s="132"/>
      <c r="Q181" s="132"/>
      <c r="R181" s="130"/>
      <c r="S181" s="130"/>
      <c r="T181" s="130"/>
      <c r="U181" s="130"/>
      <c r="V181" s="130"/>
      <c r="W181" s="130"/>
      <c r="X181" s="130"/>
      <c r="Y181" s="133"/>
      <c r="Z181" s="130"/>
      <c r="AA181" s="134"/>
      <c r="AB181" s="130"/>
      <c r="AC181" s="130"/>
      <c r="AD181" s="130"/>
      <c r="AE181" s="130"/>
    </row>
    <row r="182" spans="1:31" ht="14.25" customHeight="1" x14ac:dyDescent="0.3">
      <c r="A182" s="130"/>
      <c r="B182" s="130"/>
      <c r="C182" s="130"/>
      <c r="D182" s="130"/>
      <c r="E182" s="130"/>
      <c r="F182" s="130"/>
      <c r="G182" s="130"/>
      <c r="H182" s="130"/>
      <c r="I182" s="131"/>
      <c r="J182" s="130"/>
      <c r="K182" s="132"/>
      <c r="L182" s="132"/>
      <c r="M182" s="132"/>
      <c r="N182" s="132"/>
      <c r="O182" s="132"/>
      <c r="P182" s="132"/>
      <c r="Q182" s="132"/>
      <c r="R182" s="130"/>
      <c r="S182" s="130"/>
      <c r="T182" s="130"/>
      <c r="U182" s="130"/>
      <c r="V182" s="130"/>
      <c r="W182" s="130"/>
      <c r="X182" s="130"/>
      <c r="Y182" s="133"/>
      <c r="Z182" s="130"/>
      <c r="AA182" s="134"/>
      <c r="AB182" s="130"/>
      <c r="AC182" s="130"/>
      <c r="AD182" s="130"/>
      <c r="AE182" s="130"/>
    </row>
    <row r="183" spans="1:31" ht="14.25" customHeight="1" x14ac:dyDescent="0.3">
      <c r="A183" s="130"/>
      <c r="B183" s="130"/>
      <c r="C183" s="130"/>
      <c r="D183" s="130"/>
      <c r="E183" s="130"/>
      <c r="F183" s="130"/>
      <c r="G183" s="130"/>
      <c r="H183" s="130"/>
      <c r="I183" s="131"/>
      <c r="J183" s="130"/>
      <c r="K183" s="132"/>
      <c r="L183" s="132"/>
      <c r="M183" s="132"/>
      <c r="N183" s="132"/>
      <c r="O183" s="132"/>
      <c r="P183" s="132"/>
      <c r="Q183" s="132"/>
      <c r="R183" s="130"/>
      <c r="S183" s="130"/>
      <c r="T183" s="130"/>
      <c r="U183" s="130"/>
      <c r="V183" s="130"/>
      <c r="W183" s="130"/>
      <c r="X183" s="130"/>
      <c r="Y183" s="133"/>
      <c r="Z183" s="130"/>
      <c r="AA183" s="134"/>
      <c r="AB183" s="130"/>
      <c r="AC183" s="130"/>
      <c r="AD183" s="130"/>
      <c r="AE183" s="130"/>
    </row>
    <row r="184" spans="1:31" ht="14.25" customHeight="1" x14ac:dyDescent="0.3">
      <c r="A184" s="130"/>
      <c r="B184" s="130"/>
      <c r="C184" s="130"/>
      <c r="D184" s="130"/>
      <c r="E184" s="130"/>
      <c r="F184" s="130"/>
      <c r="G184" s="130"/>
      <c r="H184" s="130"/>
      <c r="I184" s="131"/>
      <c r="J184" s="130"/>
      <c r="K184" s="132"/>
      <c r="L184" s="132"/>
      <c r="M184" s="132"/>
      <c r="N184" s="132"/>
      <c r="O184" s="132"/>
      <c r="P184" s="132"/>
      <c r="Q184" s="132"/>
      <c r="R184" s="130"/>
      <c r="S184" s="130"/>
      <c r="T184" s="130"/>
      <c r="U184" s="130"/>
      <c r="V184" s="130"/>
      <c r="W184" s="130"/>
      <c r="X184" s="130"/>
      <c r="Y184" s="133"/>
      <c r="Z184" s="130"/>
      <c r="AA184" s="134"/>
      <c r="AB184" s="130"/>
      <c r="AC184" s="130"/>
      <c r="AD184" s="130"/>
      <c r="AE184" s="130"/>
    </row>
    <row r="185" spans="1:31" ht="14.25" customHeight="1" x14ac:dyDescent="0.3">
      <c r="A185" s="130"/>
      <c r="B185" s="130"/>
      <c r="C185" s="130"/>
      <c r="D185" s="130"/>
      <c r="E185" s="130"/>
      <c r="F185" s="130"/>
      <c r="G185" s="130"/>
      <c r="H185" s="130"/>
      <c r="I185" s="131"/>
      <c r="J185" s="130"/>
      <c r="K185" s="132"/>
      <c r="L185" s="132"/>
      <c r="M185" s="132"/>
      <c r="N185" s="132"/>
      <c r="O185" s="132"/>
      <c r="P185" s="132"/>
      <c r="Q185" s="132"/>
      <c r="R185" s="130"/>
      <c r="S185" s="130"/>
      <c r="T185" s="130"/>
      <c r="U185" s="130"/>
      <c r="V185" s="130"/>
      <c r="W185" s="130"/>
      <c r="X185" s="130"/>
      <c r="Y185" s="133"/>
      <c r="Z185" s="130"/>
      <c r="AA185" s="134"/>
      <c r="AB185" s="130"/>
      <c r="AC185" s="130"/>
      <c r="AD185" s="130"/>
      <c r="AE185" s="130"/>
    </row>
    <row r="186" spans="1:31" ht="14.25" customHeight="1" x14ac:dyDescent="0.3">
      <c r="A186" s="130"/>
      <c r="B186" s="130"/>
      <c r="C186" s="130"/>
      <c r="D186" s="130"/>
      <c r="E186" s="130"/>
      <c r="F186" s="130"/>
      <c r="G186" s="130"/>
      <c r="H186" s="130"/>
      <c r="I186" s="131"/>
      <c r="J186" s="130"/>
      <c r="K186" s="132"/>
      <c r="L186" s="132"/>
      <c r="M186" s="132"/>
      <c r="N186" s="132"/>
      <c r="O186" s="132"/>
      <c r="P186" s="132"/>
      <c r="Q186" s="132"/>
      <c r="R186" s="130"/>
      <c r="S186" s="130"/>
      <c r="T186" s="130"/>
      <c r="U186" s="130"/>
      <c r="V186" s="130"/>
      <c r="W186" s="130"/>
      <c r="X186" s="130"/>
      <c r="Y186" s="133"/>
      <c r="Z186" s="130"/>
      <c r="AA186" s="134"/>
      <c r="AB186" s="130"/>
      <c r="AC186" s="130"/>
      <c r="AD186" s="130"/>
      <c r="AE186" s="130"/>
    </row>
    <row r="187" spans="1:31" ht="14.25" customHeight="1" x14ac:dyDescent="0.3">
      <c r="A187" s="130"/>
      <c r="B187" s="130"/>
      <c r="C187" s="130"/>
      <c r="D187" s="130"/>
      <c r="E187" s="130"/>
      <c r="F187" s="130"/>
      <c r="G187" s="130"/>
      <c r="H187" s="130"/>
      <c r="I187" s="131"/>
      <c r="J187" s="130"/>
      <c r="K187" s="132"/>
      <c r="L187" s="132"/>
      <c r="M187" s="132"/>
      <c r="N187" s="132"/>
      <c r="O187" s="132"/>
      <c r="P187" s="132"/>
      <c r="Q187" s="132"/>
      <c r="R187" s="130"/>
      <c r="S187" s="130"/>
      <c r="T187" s="130"/>
      <c r="U187" s="130"/>
      <c r="V187" s="130"/>
      <c r="W187" s="130"/>
      <c r="X187" s="130"/>
      <c r="Y187" s="133"/>
      <c r="Z187" s="130"/>
      <c r="AA187" s="134"/>
      <c r="AB187" s="130"/>
      <c r="AC187" s="130"/>
      <c r="AD187" s="130"/>
      <c r="AE187" s="130"/>
    </row>
    <row r="188" spans="1:31" ht="14.25" customHeight="1" x14ac:dyDescent="0.3">
      <c r="A188" s="130"/>
      <c r="B188" s="130"/>
      <c r="C188" s="130"/>
      <c r="D188" s="130"/>
      <c r="E188" s="130"/>
      <c r="F188" s="130"/>
      <c r="G188" s="130"/>
      <c r="H188" s="130"/>
      <c r="I188" s="131"/>
      <c r="J188" s="130"/>
      <c r="K188" s="132"/>
      <c r="L188" s="132"/>
      <c r="M188" s="132"/>
      <c r="N188" s="132"/>
      <c r="O188" s="132"/>
      <c r="P188" s="132"/>
      <c r="Q188" s="132"/>
      <c r="R188" s="130"/>
      <c r="S188" s="130"/>
      <c r="T188" s="130"/>
      <c r="U188" s="130"/>
      <c r="V188" s="130"/>
      <c r="W188" s="130"/>
      <c r="X188" s="130"/>
      <c r="Y188" s="133"/>
      <c r="Z188" s="130"/>
      <c r="AA188" s="134"/>
      <c r="AB188" s="130"/>
      <c r="AC188" s="130"/>
      <c r="AD188" s="130"/>
      <c r="AE188" s="130"/>
    </row>
    <row r="189" spans="1:31" ht="14.25" customHeight="1" x14ac:dyDescent="0.3">
      <c r="A189" s="130"/>
      <c r="B189" s="130"/>
      <c r="C189" s="130"/>
      <c r="D189" s="130"/>
      <c r="E189" s="130"/>
      <c r="F189" s="130"/>
      <c r="G189" s="130"/>
      <c r="H189" s="130"/>
      <c r="I189" s="131"/>
      <c r="J189" s="130"/>
      <c r="K189" s="132"/>
      <c r="L189" s="132"/>
      <c r="M189" s="132"/>
      <c r="N189" s="132"/>
      <c r="O189" s="132"/>
      <c r="P189" s="132"/>
      <c r="Q189" s="132"/>
      <c r="R189" s="130"/>
      <c r="S189" s="130"/>
      <c r="T189" s="130"/>
      <c r="U189" s="130"/>
      <c r="V189" s="130"/>
      <c r="W189" s="130"/>
      <c r="X189" s="130"/>
      <c r="Y189" s="133"/>
      <c r="Z189" s="130"/>
      <c r="AA189" s="134"/>
      <c r="AB189" s="130"/>
      <c r="AC189" s="130"/>
      <c r="AD189" s="130"/>
      <c r="AE189" s="130"/>
    </row>
    <row r="190" spans="1:31" ht="14.25" customHeight="1" x14ac:dyDescent="0.3">
      <c r="A190" s="130"/>
      <c r="B190" s="130"/>
      <c r="C190" s="130"/>
      <c r="D190" s="130"/>
      <c r="E190" s="130"/>
      <c r="F190" s="130"/>
      <c r="G190" s="130"/>
      <c r="H190" s="130"/>
      <c r="I190" s="131"/>
      <c r="J190" s="130"/>
      <c r="K190" s="132"/>
      <c r="L190" s="132"/>
      <c r="M190" s="132"/>
      <c r="N190" s="132"/>
      <c r="O190" s="132"/>
      <c r="P190" s="132"/>
      <c r="Q190" s="132"/>
      <c r="R190" s="130"/>
      <c r="S190" s="130"/>
      <c r="T190" s="130"/>
      <c r="U190" s="130"/>
      <c r="V190" s="130"/>
      <c r="W190" s="130"/>
      <c r="X190" s="130"/>
      <c r="Y190" s="133"/>
      <c r="Z190" s="130"/>
      <c r="AA190" s="134"/>
      <c r="AB190" s="130"/>
      <c r="AC190" s="130"/>
      <c r="AD190" s="130"/>
      <c r="AE190" s="130"/>
    </row>
    <row r="191" spans="1:31" ht="14.25" customHeight="1" x14ac:dyDescent="0.3">
      <c r="A191" s="130"/>
      <c r="B191" s="130"/>
      <c r="C191" s="130"/>
      <c r="D191" s="130"/>
      <c r="E191" s="130"/>
      <c r="F191" s="130"/>
      <c r="G191" s="130"/>
      <c r="H191" s="130"/>
      <c r="I191" s="131"/>
      <c r="J191" s="130"/>
      <c r="K191" s="132"/>
      <c r="L191" s="132"/>
      <c r="M191" s="132"/>
      <c r="N191" s="132"/>
      <c r="O191" s="132"/>
      <c r="P191" s="132"/>
      <c r="Q191" s="132"/>
      <c r="R191" s="130"/>
      <c r="S191" s="130"/>
      <c r="T191" s="130"/>
      <c r="U191" s="130"/>
      <c r="V191" s="130"/>
      <c r="W191" s="130"/>
      <c r="X191" s="130"/>
      <c r="Y191" s="133"/>
      <c r="Z191" s="130"/>
      <c r="AA191" s="134"/>
      <c r="AB191" s="130"/>
      <c r="AC191" s="130"/>
      <c r="AD191" s="130"/>
      <c r="AE191" s="130"/>
    </row>
    <row r="192" spans="1:31" ht="14.25" customHeight="1" x14ac:dyDescent="0.3">
      <c r="A192" s="130"/>
      <c r="B192" s="130"/>
      <c r="C192" s="130"/>
      <c r="D192" s="130"/>
      <c r="E192" s="130"/>
      <c r="F192" s="130"/>
      <c r="G192" s="130"/>
      <c r="H192" s="130"/>
      <c r="I192" s="131"/>
      <c r="J192" s="130"/>
      <c r="K192" s="132"/>
      <c r="L192" s="132"/>
      <c r="M192" s="132"/>
      <c r="N192" s="132"/>
      <c r="O192" s="132"/>
      <c r="P192" s="132"/>
      <c r="Q192" s="132"/>
      <c r="R192" s="130"/>
      <c r="S192" s="130"/>
      <c r="T192" s="130"/>
      <c r="U192" s="130"/>
      <c r="V192" s="130"/>
      <c r="W192" s="130"/>
      <c r="X192" s="130"/>
      <c r="Y192" s="133"/>
      <c r="Z192" s="130"/>
      <c r="AA192" s="134"/>
      <c r="AB192" s="130"/>
      <c r="AC192" s="130"/>
      <c r="AD192" s="130"/>
      <c r="AE192" s="130"/>
    </row>
    <row r="193" spans="1:31" ht="14.25" customHeight="1" x14ac:dyDescent="0.3">
      <c r="A193" s="130"/>
      <c r="B193" s="130"/>
      <c r="C193" s="130"/>
      <c r="D193" s="130"/>
      <c r="E193" s="130"/>
      <c r="F193" s="130"/>
      <c r="G193" s="130"/>
      <c r="H193" s="130"/>
      <c r="I193" s="131"/>
      <c r="J193" s="130"/>
      <c r="K193" s="132"/>
      <c r="L193" s="132"/>
      <c r="M193" s="132"/>
      <c r="N193" s="132"/>
      <c r="O193" s="132"/>
      <c r="P193" s="132"/>
      <c r="Q193" s="132"/>
      <c r="R193" s="130"/>
      <c r="S193" s="130"/>
      <c r="T193" s="130"/>
      <c r="U193" s="130"/>
      <c r="V193" s="130"/>
      <c r="W193" s="130"/>
      <c r="X193" s="130"/>
      <c r="Y193" s="133"/>
      <c r="Z193" s="130"/>
      <c r="AA193" s="134"/>
      <c r="AB193" s="130"/>
      <c r="AC193" s="130"/>
      <c r="AD193" s="130"/>
      <c r="AE193" s="130"/>
    </row>
    <row r="194" spans="1:31" ht="14.25" customHeight="1" x14ac:dyDescent="0.3">
      <c r="A194" s="130"/>
      <c r="B194" s="130"/>
      <c r="C194" s="130"/>
      <c r="D194" s="130"/>
      <c r="E194" s="130"/>
      <c r="F194" s="130"/>
      <c r="G194" s="130"/>
      <c r="H194" s="130"/>
      <c r="I194" s="131"/>
      <c r="J194" s="130"/>
      <c r="K194" s="132"/>
      <c r="L194" s="132"/>
      <c r="M194" s="132"/>
      <c r="N194" s="132"/>
      <c r="O194" s="132"/>
      <c r="P194" s="132"/>
      <c r="Q194" s="132"/>
      <c r="R194" s="130"/>
      <c r="S194" s="130"/>
      <c r="T194" s="130"/>
      <c r="U194" s="130"/>
      <c r="V194" s="130"/>
      <c r="W194" s="130"/>
      <c r="X194" s="130"/>
      <c r="Y194" s="133"/>
      <c r="Z194" s="130"/>
      <c r="AA194" s="134"/>
      <c r="AB194" s="130"/>
      <c r="AC194" s="130"/>
      <c r="AD194" s="130"/>
      <c r="AE194" s="130"/>
    </row>
    <row r="195" spans="1:31" ht="14.25" customHeight="1" x14ac:dyDescent="0.3">
      <c r="A195" s="130"/>
      <c r="B195" s="130"/>
      <c r="C195" s="130"/>
      <c r="D195" s="130"/>
      <c r="E195" s="130"/>
      <c r="F195" s="130"/>
      <c r="G195" s="130"/>
      <c r="H195" s="130"/>
      <c r="I195" s="131"/>
      <c r="J195" s="130"/>
      <c r="K195" s="132"/>
      <c r="L195" s="132"/>
      <c r="M195" s="132"/>
      <c r="N195" s="132"/>
      <c r="O195" s="132"/>
      <c r="P195" s="132"/>
      <c r="Q195" s="132"/>
      <c r="R195" s="130"/>
      <c r="S195" s="130"/>
      <c r="T195" s="130"/>
      <c r="U195" s="130"/>
      <c r="V195" s="130"/>
      <c r="W195" s="130"/>
      <c r="X195" s="130"/>
      <c r="Y195" s="133"/>
      <c r="Z195" s="130"/>
      <c r="AA195" s="134"/>
      <c r="AB195" s="130"/>
      <c r="AC195" s="130"/>
      <c r="AD195" s="130"/>
      <c r="AE195" s="130"/>
    </row>
    <row r="196" spans="1:31" ht="14.25" customHeight="1" x14ac:dyDescent="0.3">
      <c r="A196" s="130"/>
      <c r="B196" s="130"/>
      <c r="C196" s="130"/>
      <c r="D196" s="130"/>
      <c r="E196" s="130"/>
      <c r="F196" s="130"/>
      <c r="G196" s="130"/>
      <c r="H196" s="130"/>
      <c r="I196" s="131"/>
      <c r="J196" s="130"/>
      <c r="K196" s="132"/>
      <c r="L196" s="132"/>
      <c r="M196" s="132"/>
      <c r="N196" s="132"/>
      <c r="O196" s="132"/>
      <c r="P196" s="132"/>
      <c r="Q196" s="132"/>
      <c r="R196" s="130"/>
      <c r="S196" s="130"/>
      <c r="T196" s="130"/>
      <c r="U196" s="130"/>
      <c r="V196" s="130"/>
      <c r="W196" s="130"/>
      <c r="X196" s="130"/>
      <c r="Y196" s="133"/>
      <c r="Z196" s="130"/>
      <c r="AA196" s="134"/>
      <c r="AB196" s="130"/>
      <c r="AC196" s="130"/>
      <c r="AD196" s="130"/>
      <c r="AE196" s="130"/>
    </row>
    <row r="197" spans="1:31" ht="14.25" customHeight="1" x14ac:dyDescent="0.3">
      <c r="A197" s="130"/>
      <c r="B197" s="130"/>
      <c r="C197" s="130"/>
      <c r="D197" s="130"/>
      <c r="E197" s="130"/>
      <c r="F197" s="130"/>
      <c r="G197" s="130"/>
      <c r="H197" s="130"/>
      <c r="I197" s="131"/>
      <c r="J197" s="130"/>
      <c r="K197" s="132"/>
      <c r="L197" s="132"/>
      <c r="M197" s="132"/>
      <c r="N197" s="132"/>
      <c r="O197" s="132"/>
      <c r="P197" s="132"/>
      <c r="Q197" s="132"/>
      <c r="R197" s="130"/>
      <c r="S197" s="130"/>
      <c r="T197" s="130"/>
      <c r="U197" s="130"/>
      <c r="V197" s="130"/>
      <c r="W197" s="130"/>
      <c r="X197" s="130"/>
      <c r="Y197" s="133"/>
      <c r="Z197" s="130"/>
      <c r="AA197" s="134"/>
      <c r="AB197" s="130"/>
      <c r="AC197" s="130"/>
      <c r="AD197" s="130"/>
      <c r="AE197" s="130"/>
    </row>
    <row r="198" spans="1:31" ht="14.25" customHeight="1" x14ac:dyDescent="0.3">
      <c r="A198" s="130"/>
      <c r="B198" s="130"/>
      <c r="C198" s="130"/>
      <c r="D198" s="130"/>
      <c r="E198" s="130"/>
      <c r="F198" s="130"/>
      <c r="G198" s="130"/>
      <c r="H198" s="130"/>
      <c r="I198" s="131"/>
      <c r="J198" s="130"/>
      <c r="K198" s="132"/>
      <c r="L198" s="132"/>
      <c r="M198" s="132"/>
      <c r="N198" s="132"/>
      <c r="O198" s="132"/>
      <c r="P198" s="132"/>
      <c r="Q198" s="132"/>
      <c r="R198" s="130"/>
      <c r="S198" s="130"/>
      <c r="T198" s="130"/>
      <c r="U198" s="130"/>
      <c r="V198" s="130"/>
      <c r="W198" s="130"/>
      <c r="X198" s="130"/>
      <c r="Y198" s="133"/>
      <c r="Z198" s="130"/>
      <c r="AA198" s="134"/>
      <c r="AB198" s="130"/>
      <c r="AC198" s="130"/>
      <c r="AD198" s="130"/>
      <c r="AE198" s="130"/>
    </row>
    <row r="199" spans="1:31" ht="14.25" customHeight="1" x14ac:dyDescent="0.3">
      <c r="A199" s="130"/>
      <c r="B199" s="130"/>
      <c r="C199" s="130"/>
      <c r="D199" s="130"/>
      <c r="E199" s="130"/>
      <c r="F199" s="130"/>
      <c r="G199" s="130"/>
      <c r="H199" s="130"/>
      <c r="I199" s="131"/>
      <c r="J199" s="130"/>
      <c r="K199" s="132"/>
      <c r="L199" s="132"/>
      <c r="M199" s="132"/>
      <c r="N199" s="132"/>
      <c r="O199" s="132"/>
      <c r="P199" s="132"/>
      <c r="Q199" s="132"/>
      <c r="R199" s="130"/>
      <c r="S199" s="130"/>
      <c r="T199" s="130"/>
      <c r="U199" s="130"/>
      <c r="V199" s="130"/>
      <c r="W199" s="130"/>
      <c r="X199" s="130"/>
      <c r="Y199" s="133"/>
      <c r="Z199" s="130"/>
      <c r="AA199" s="134"/>
      <c r="AB199" s="130"/>
      <c r="AC199" s="130"/>
      <c r="AD199" s="130"/>
      <c r="AE199" s="130"/>
    </row>
    <row r="200" spans="1:31" ht="14.25" customHeight="1" x14ac:dyDescent="0.3">
      <c r="A200" s="130"/>
      <c r="B200" s="130"/>
      <c r="C200" s="130"/>
      <c r="D200" s="130"/>
      <c r="E200" s="130"/>
      <c r="F200" s="130"/>
      <c r="G200" s="130"/>
      <c r="H200" s="130"/>
      <c r="I200" s="131"/>
      <c r="J200" s="130"/>
      <c r="K200" s="132"/>
      <c r="L200" s="132"/>
      <c r="M200" s="132"/>
      <c r="N200" s="132"/>
      <c r="O200" s="132"/>
      <c r="P200" s="132"/>
      <c r="Q200" s="132"/>
      <c r="R200" s="130"/>
      <c r="S200" s="130"/>
      <c r="T200" s="130"/>
      <c r="U200" s="130"/>
      <c r="V200" s="130"/>
      <c r="W200" s="130"/>
      <c r="X200" s="130"/>
      <c r="Y200" s="133"/>
      <c r="Z200" s="130"/>
      <c r="AA200" s="134"/>
      <c r="AB200" s="130"/>
      <c r="AC200" s="130"/>
      <c r="AD200" s="130"/>
      <c r="AE200" s="130"/>
    </row>
    <row r="201" spans="1:31" ht="14.25" customHeight="1" x14ac:dyDescent="0.3">
      <c r="A201" s="130"/>
      <c r="B201" s="130"/>
      <c r="C201" s="130"/>
      <c r="D201" s="130"/>
      <c r="E201" s="130"/>
      <c r="F201" s="130"/>
      <c r="G201" s="130"/>
      <c r="H201" s="130"/>
      <c r="I201" s="131"/>
      <c r="J201" s="130"/>
      <c r="K201" s="132"/>
      <c r="L201" s="132"/>
      <c r="M201" s="132"/>
      <c r="N201" s="132"/>
      <c r="O201" s="132"/>
      <c r="P201" s="132"/>
      <c r="Q201" s="132"/>
      <c r="R201" s="130"/>
      <c r="S201" s="130"/>
      <c r="T201" s="130"/>
      <c r="U201" s="130"/>
      <c r="V201" s="130"/>
      <c r="W201" s="130"/>
      <c r="X201" s="130"/>
      <c r="Y201" s="133"/>
      <c r="Z201" s="130"/>
      <c r="AA201" s="134"/>
      <c r="AB201" s="130"/>
      <c r="AC201" s="130"/>
      <c r="AD201" s="130"/>
      <c r="AE201" s="130"/>
    </row>
    <row r="202" spans="1:31" ht="14.25" customHeight="1" x14ac:dyDescent="0.3">
      <c r="A202" s="130"/>
      <c r="B202" s="130"/>
      <c r="C202" s="130"/>
      <c r="D202" s="130"/>
      <c r="E202" s="130"/>
      <c r="F202" s="130"/>
      <c r="G202" s="130"/>
      <c r="H202" s="130"/>
      <c r="I202" s="131"/>
      <c r="J202" s="130"/>
      <c r="K202" s="132"/>
      <c r="L202" s="132"/>
      <c r="M202" s="132"/>
      <c r="N202" s="132"/>
      <c r="O202" s="132"/>
      <c r="P202" s="132"/>
      <c r="Q202" s="132"/>
      <c r="R202" s="130"/>
      <c r="S202" s="130"/>
      <c r="T202" s="130"/>
      <c r="U202" s="130"/>
      <c r="V202" s="130"/>
      <c r="W202" s="130"/>
      <c r="X202" s="130"/>
      <c r="Y202" s="133"/>
      <c r="Z202" s="130"/>
      <c r="AA202" s="134"/>
      <c r="AB202" s="130"/>
      <c r="AC202" s="130"/>
      <c r="AD202" s="130"/>
      <c r="AE202" s="130"/>
    </row>
    <row r="203" spans="1:31" ht="14.25" customHeight="1" x14ac:dyDescent="0.3">
      <c r="A203" s="130"/>
      <c r="B203" s="130"/>
      <c r="C203" s="130"/>
      <c r="D203" s="130"/>
      <c r="E203" s="130"/>
      <c r="F203" s="130"/>
      <c r="G203" s="130"/>
      <c r="H203" s="130"/>
      <c r="I203" s="131"/>
      <c r="J203" s="130"/>
      <c r="K203" s="132"/>
      <c r="L203" s="132"/>
      <c r="M203" s="132"/>
      <c r="N203" s="132"/>
      <c r="O203" s="132"/>
      <c r="P203" s="132"/>
      <c r="Q203" s="132"/>
      <c r="R203" s="130"/>
      <c r="S203" s="130"/>
      <c r="T203" s="130"/>
      <c r="U203" s="130"/>
      <c r="V203" s="130"/>
      <c r="W203" s="130"/>
      <c r="X203" s="130"/>
      <c r="Y203" s="133"/>
      <c r="Z203" s="130"/>
      <c r="AA203" s="134"/>
      <c r="AB203" s="130"/>
      <c r="AC203" s="130"/>
      <c r="AD203" s="130"/>
      <c r="AE203" s="130"/>
    </row>
    <row r="204" spans="1:31" ht="14.25" customHeight="1" x14ac:dyDescent="0.3">
      <c r="A204" s="130"/>
      <c r="B204" s="130"/>
      <c r="C204" s="130"/>
      <c r="D204" s="130"/>
      <c r="E204" s="130"/>
      <c r="F204" s="130"/>
      <c r="G204" s="130"/>
      <c r="H204" s="130"/>
      <c r="I204" s="131"/>
      <c r="J204" s="130"/>
      <c r="K204" s="132"/>
      <c r="L204" s="132"/>
      <c r="M204" s="132"/>
      <c r="N204" s="132"/>
      <c r="O204" s="132"/>
      <c r="P204" s="132"/>
      <c r="Q204" s="132"/>
      <c r="R204" s="130"/>
      <c r="S204" s="130"/>
      <c r="T204" s="130"/>
      <c r="U204" s="130"/>
      <c r="V204" s="130"/>
      <c r="W204" s="130"/>
      <c r="X204" s="130"/>
      <c r="Y204" s="133"/>
      <c r="Z204" s="130"/>
      <c r="AA204" s="134"/>
      <c r="AB204" s="130"/>
      <c r="AC204" s="130"/>
      <c r="AD204" s="130"/>
      <c r="AE204" s="130"/>
    </row>
    <row r="205" spans="1:31" ht="14.25" customHeight="1" x14ac:dyDescent="0.3">
      <c r="A205" s="130"/>
      <c r="B205" s="130"/>
      <c r="C205" s="130"/>
      <c r="D205" s="130"/>
      <c r="E205" s="130"/>
      <c r="F205" s="130"/>
      <c r="G205" s="130"/>
      <c r="H205" s="130"/>
      <c r="I205" s="131"/>
      <c r="J205" s="130"/>
      <c r="K205" s="132"/>
      <c r="L205" s="132"/>
      <c r="M205" s="132"/>
      <c r="N205" s="132"/>
      <c r="O205" s="132"/>
      <c r="P205" s="132"/>
      <c r="Q205" s="132"/>
      <c r="R205" s="130"/>
      <c r="S205" s="130"/>
      <c r="T205" s="130"/>
      <c r="U205" s="130"/>
      <c r="V205" s="130"/>
      <c r="W205" s="130"/>
      <c r="X205" s="130"/>
      <c r="Y205" s="133"/>
      <c r="Z205" s="130"/>
      <c r="AA205" s="134"/>
      <c r="AB205" s="130"/>
      <c r="AC205" s="130"/>
      <c r="AD205" s="130"/>
      <c r="AE205" s="130"/>
    </row>
    <row r="206" spans="1:31" ht="14.25" customHeight="1" x14ac:dyDescent="0.3">
      <c r="A206" s="130"/>
      <c r="B206" s="130"/>
      <c r="C206" s="130"/>
      <c r="D206" s="130"/>
      <c r="E206" s="130"/>
      <c r="F206" s="130"/>
      <c r="G206" s="130"/>
      <c r="H206" s="130"/>
      <c r="I206" s="131"/>
      <c r="J206" s="130"/>
      <c r="K206" s="132"/>
      <c r="L206" s="132"/>
      <c r="M206" s="132"/>
      <c r="N206" s="132"/>
      <c r="O206" s="132"/>
      <c r="P206" s="132"/>
      <c r="Q206" s="132"/>
      <c r="R206" s="130"/>
      <c r="S206" s="130"/>
      <c r="T206" s="130"/>
      <c r="U206" s="130"/>
      <c r="V206" s="130"/>
      <c r="W206" s="130"/>
      <c r="X206" s="130"/>
      <c r="Y206" s="133"/>
      <c r="Z206" s="130"/>
      <c r="AA206" s="134"/>
      <c r="AB206" s="130"/>
      <c r="AC206" s="130"/>
      <c r="AD206" s="130"/>
      <c r="AE206" s="130"/>
    </row>
    <row r="207" spans="1:31" ht="14.25" customHeight="1" x14ac:dyDescent="0.3">
      <c r="A207" s="130"/>
      <c r="B207" s="130"/>
      <c r="C207" s="130"/>
      <c r="D207" s="130"/>
      <c r="E207" s="130"/>
      <c r="F207" s="130"/>
      <c r="G207" s="130"/>
      <c r="H207" s="130"/>
      <c r="I207" s="131"/>
      <c r="J207" s="130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</row>
    <row r="208" spans="1:31" ht="14.25" customHeight="1" x14ac:dyDescent="0.3">
      <c r="A208" s="130"/>
      <c r="B208" s="130"/>
      <c r="C208" s="130"/>
      <c r="D208" s="130"/>
      <c r="E208" s="130"/>
      <c r="F208" s="130"/>
      <c r="G208" s="130"/>
      <c r="H208" s="130"/>
      <c r="I208" s="131"/>
      <c r="J208" s="130"/>
      <c r="K208" s="132"/>
      <c r="L208" s="132"/>
      <c r="M208" s="132"/>
      <c r="N208" s="132"/>
      <c r="O208" s="132"/>
      <c r="P208" s="132"/>
      <c r="Q208" s="132"/>
      <c r="R208" s="130"/>
      <c r="S208" s="130"/>
      <c r="T208" s="130"/>
      <c r="U208" s="130"/>
      <c r="V208" s="130"/>
      <c r="W208" s="130"/>
      <c r="X208" s="130"/>
      <c r="Y208" s="133"/>
      <c r="Z208" s="130"/>
      <c r="AA208" s="134"/>
      <c r="AB208" s="130"/>
      <c r="AC208" s="130"/>
      <c r="AD208" s="130"/>
      <c r="AE208" s="130"/>
    </row>
    <row r="209" spans="1:31" ht="14.25" customHeight="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30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30"/>
      <c r="AD209" s="130"/>
      <c r="AE209" s="130"/>
    </row>
    <row r="210" spans="1:31" ht="14.25" customHeight="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30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30"/>
      <c r="AD210" s="130"/>
      <c r="AE210" s="130"/>
    </row>
    <row r="211" spans="1:31" ht="14.25" customHeight="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30"/>
      <c r="K211" s="132"/>
      <c r="L211" s="132"/>
      <c r="M211" s="132"/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30"/>
      <c r="AD211" s="130"/>
      <c r="AE211" s="130"/>
    </row>
    <row r="212" spans="1:31" ht="14.25" customHeight="1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30"/>
      <c r="K212" s="132"/>
      <c r="L212" s="132"/>
      <c r="M212" s="132"/>
      <c r="N212" s="132"/>
      <c r="O212" s="132"/>
      <c r="P212" s="132"/>
      <c r="Q212" s="132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30"/>
      <c r="AD212" s="130"/>
      <c r="AE212" s="130"/>
    </row>
    <row r="213" spans="1:31" ht="14.25" customHeight="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30"/>
      <c r="K213" s="132"/>
      <c r="L213" s="132"/>
      <c r="M213" s="132"/>
      <c r="N213" s="132"/>
      <c r="O213" s="132"/>
      <c r="P213" s="132"/>
      <c r="Q213" s="132"/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30"/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30"/>
      <c r="K214" s="132"/>
      <c r="L214" s="132"/>
      <c r="M214" s="132"/>
      <c r="N214" s="132"/>
      <c r="O214" s="132"/>
      <c r="P214" s="132"/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30"/>
      <c r="K215" s="132"/>
      <c r="L215" s="132"/>
      <c r="M215" s="132"/>
      <c r="N215" s="132"/>
      <c r="O215" s="132"/>
      <c r="P215" s="132"/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30"/>
      <c r="K216" s="132"/>
      <c r="L216" s="132"/>
      <c r="M216" s="132"/>
      <c r="N216" s="132"/>
      <c r="O216" s="132"/>
      <c r="P216" s="132"/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30"/>
      <c r="K217" s="132"/>
      <c r="L217" s="132"/>
      <c r="M217" s="132"/>
      <c r="N217" s="132"/>
      <c r="O217" s="132"/>
      <c r="P217" s="132"/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30"/>
      <c r="K218" s="132"/>
      <c r="L218" s="132"/>
      <c r="M218" s="132"/>
      <c r="N218" s="132"/>
      <c r="O218" s="132"/>
      <c r="P218" s="132"/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30"/>
      <c r="K219" s="132"/>
      <c r="L219" s="132"/>
      <c r="M219" s="132"/>
      <c r="N219" s="132"/>
      <c r="O219" s="132"/>
      <c r="P219" s="132"/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30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30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30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30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30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30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30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30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30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30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30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30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30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30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4.2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30"/>
      <c r="K234" s="132"/>
      <c r="L234" s="132"/>
      <c r="M234" s="132"/>
      <c r="N234" s="132"/>
      <c r="O234" s="132"/>
      <c r="P234" s="132"/>
      <c r="Q234" s="132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4.2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30"/>
      <c r="K235" s="132"/>
      <c r="L235" s="132"/>
      <c r="M235" s="132"/>
      <c r="N235" s="132"/>
      <c r="O235" s="132"/>
      <c r="P235" s="132"/>
      <c r="Q235" s="132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4.2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30"/>
      <c r="K236" s="132"/>
      <c r="L236" s="132"/>
      <c r="M236" s="132"/>
      <c r="N236" s="132"/>
      <c r="O236" s="132"/>
      <c r="P236" s="132"/>
      <c r="Q236" s="132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4.2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30"/>
      <c r="K237" s="132"/>
      <c r="L237" s="132"/>
      <c r="M237" s="132"/>
      <c r="N237" s="132"/>
      <c r="O237" s="132"/>
      <c r="P237" s="132"/>
      <c r="Q237" s="132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4.2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30"/>
      <c r="K238" s="132"/>
      <c r="L238" s="132"/>
      <c r="M238" s="132"/>
      <c r="N238" s="132"/>
      <c r="O238" s="132"/>
      <c r="P238" s="132"/>
      <c r="Q238" s="132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4.2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30"/>
      <c r="K239" s="132"/>
      <c r="L239" s="132"/>
      <c r="M239" s="132"/>
      <c r="N239" s="132"/>
      <c r="O239" s="132"/>
      <c r="P239" s="132"/>
      <c r="Q239" s="132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4.2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30"/>
      <c r="K240" s="132"/>
      <c r="L240" s="132"/>
      <c r="M240" s="132"/>
      <c r="N240" s="132"/>
      <c r="O240" s="132"/>
      <c r="P240" s="132"/>
      <c r="Q240" s="132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4.2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30"/>
      <c r="K241" s="132"/>
      <c r="L241" s="132"/>
      <c r="M241" s="132"/>
      <c r="N241" s="132"/>
      <c r="O241" s="132"/>
      <c r="P241" s="132"/>
      <c r="Q241" s="132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4.2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30"/>
      <c r="K242" s="132"/>
      <c r="L242" s="132"/>
      <c r="M242" s="132"/>
      <c r="N242" s="132"/>
      <c r="O242" s="132"/>
      <c r="P242" s="132"/>
      <c r="Q242" s="132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4.2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30"/>
      <c r="K243" s="132"/>
      <c r="L243" s="132"/>
      <c r="M243" s="132"/>
      <c r="N243" s="132"/>
      <c r="O243" s="132"/>
      <c r="P243" s="132"/>
      <c r="Q243" s="132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4.2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30"/>
      <c r="K244" s="132"/>
      <c r="L244" s="132"/>
      <c r="M244" s="132"/>
      <c r="N244" s="132"/>
      <c r="O244" s="132"/>
      <c r="P244" s="132"/>
      <c r="Q244" s="132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4.2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30"/>
      <c r="K245" s="132"/>
      <c r="L245" s="132"/>
      <c r="M245" s="132"/>
      <c r="N245" s="132"/>
      <c r="O245" s="132"/>
      <c r="P245" s="132"/>
      <c r="Q245" s="132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4.2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30"/>
      <c r="K246" s="132"/>
      <c r="L246" s="132"/>
      <c r="M246" s="132"/>
      <c r="N246" s="132"/>
      <c r="O246" s="132"/>
      <c r="P246" s="132"/>
      <c r="Q246" s="132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4.2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30"/>
      <c r="K247" s="132"/>
      <c r="L247" s="132"/>
      <c r="M247" s="132"/>
      <c r="N247" s="132"/>
      <c r="O247" s="132"/>
      <c r="P247" s="132"/>
      <c r="Q247" s="132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4.2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30"/>
      <c r="K248" s="132"/>
      <c r="L248" s="132"/>
      <c r="M248" s="132"/>
      <c r="N248" s="132"/>
      <c r="O248" s="132"/>
      <c r="P248" s="132"/>
      <c r="Q248" s="132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4.2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30"/>
      <c r="K249" s="132"/>
      <c r="L249" s="132"/>
      <c r="M249" s="132"/>
      <c r="N249" s="132"/>
      <c r="O249" s="132"/>
      <c r="P249" s="132"/>
      <c r="Q249" s="132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5.7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5.7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5.7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5.7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5.7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5.7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5.7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5.7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5.7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5.7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5.7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5.7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5.7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5.7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5.7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5.7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5.7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5.7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5.7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5.7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5.7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5.7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5.7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5.7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5.7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5.7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5.7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5.7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5.7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5.7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5.7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5.7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5.7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5.7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5.7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5.7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5.7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5.7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5.7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5.7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5.7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5.7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5.7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5.7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5.7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5.7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5.7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5.7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5.7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5.7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5.7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5.7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5.7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5.7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5.7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5.7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5.7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5.7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5.7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5.7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5.7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5.7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5.7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5.7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5.7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5.7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5.7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5.7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5.7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5.7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5.7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5.7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5.7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5.7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5.7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5.7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5.7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5.7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5.7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5.7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5.7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5.7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5.7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5.7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5.7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5.7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5.7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5.7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5.7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5.7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5.7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5.7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5.7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5.7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5.7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5.7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5.7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5.7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5.7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5.7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5.7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5.7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5.7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5.7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5.7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5.7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5.7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5.7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5.7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5.7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5.7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5.7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5.7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5.7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5.7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5.7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5.7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5.7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5.7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5.7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5.7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5.7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5.7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5.7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5.7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5.7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5.7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5.7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5.7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5.7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5.7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5.7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5.7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5.7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5.7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5.7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5.7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5.7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5.7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5.7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5.7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5.7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5.7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5.7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5.7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5.7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5.7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5.7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5.7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5.7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5.7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5.7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5.7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5.7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5.7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5.7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5.7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5.7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5.7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5.7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5.7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5.7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5.7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3"/>
      <c r="Z982" s="130"/>
      <c r="AA982" s="134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3"/>
      <c r="Z983" s="130"/>
      <c r="AA983" s="134"/>
      <c r="AB983" s="130"/>
      <c r="AC983" s="130"/>
      <c r="AD983" s="130"/>
      <c r="AE983" s="130"/>
    </row>
    <row r="984" spans="1:31" ht="15.75" customHeight="1" x14ac:dyDescent="0.3">
      <c r="A984" s="130"/>
      <c r="B984" s="130"/>
      <c r="C984" s="130"/>
      <c r="D984" s="130"/>
      <c r="E984" s="130"/>
      <c r="F984" s="130"/>
      <c r="G984" s="130"/>
      <c r="H984" s="130"/>
      <c r="I984" s="131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3"/>
      <c r="Z984" s="130"/>
      <c r="AA984" s="134"/>
      <c r="AB984" s="130"/>
      <c r="AC984" s="130"/>
      <c r="AD984" s="130"/>
      <c r="AE984" s="130"/>
    </row>
    <row r="985" spans="1:31" ht="15.75" customHeight="1" x14ac:dyDescent="0.3">
      <c r="A985" s="130"/>
      <c r="B985" s="130"/>
      <c r="C985" s="130"/>
      <c r="D985" s="130"/>
      <c r="E985" s="130"/>
      <c r="F985" s="130"/>
      <c r="G985" s="130"/>
      <c r="H985" s="130"/>
      <c r="I985" s="131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3"/>
      <c r="Z985" s="130"/>
      <c r="AA985" s="134"/>
      <c r="AB985" s="130"/>
      <c r="AC985" s="130"/>
      <c r="AD985" s="130"/>
      <c r="AE985" s="130"/>
    </row>
    <row r="986" spans="1:31" ht="15.75" customHeight="1" x14ac:dyDescent="0.3">
      <c r="A986" s="130"/>
      <c r="B986" s="130"/>
      <c r="C986" s="130"/>
      <c r="D986" s="130"/>
      <c r="E986" s="130"/>
      <c r="F986" s="130"/>
      <c r="G986" s="130"/>
      <c r="H986" s="130"/>
      <c r="I986" s="131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3"/>
      <c r="Z986" s="130"/>
      <c r="AA986" s="134"/>
      <c r="AB986" s="130"/>
      <c r="AC986" s="130"/>
      <c r="AD986" s="130"/>
      <c r="AE986" s="130"/>
    </row>
    <row r="987" spans="1:31" ht="15.75" customHeight="1" x14ac:dyDescent="0.3">
      <c r="A987" s="130"/>
      <c r="B987" s="130"/>
      <c r="C987" s="130"/>
      <c r="D987" s="130"/>
      <c r="E987" s="130"/>
      <c r="F987" s="130"/>
      <c r="G987" s="130"/>
      <c r="H987" s="130"/>
      <c r="I987" s="131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3"/>
      <c r="Z987" s="130"/>
      <c r="AA987" s="134"/>
      <c r="AB987" s="130"/>
      <c r="AC987" s="130"/>
      <c r="AD987" s="130"/>
      <c r="AE987" s="130"/>
    </row>
    <row r="988" spans="1:31" ht="15.75" customHeight="1" x14ac:dyDescent="0.3">
      <c r="A988" s="130"/>
      <c r="B988" s="130"/>
      <c r="C988" s="130"/>
      <c r="D988" s="130"/>
      <c r="E988" s="130"/>
      <c r="F988" s="130"/>
      <c r="G988" s="130"/>
      <c r="H988" s="130"/>
      <c r="I988" s="131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3"/>
      <c r="Z988" s="130"/>
      <c r="AA988" s="134"/>
      <c r="AB988" s="130"/>
      <c r="AC988" s="130"/>
      <c r="AD988" s="130"/>
      <c r="AE988" s="130"/>
    </row>
    <row r="989" spans="1:31" ht="15.75" customHeight="1" x14ac:dyDescent="0.3">
      <c r="A989" s="130"/>
      <c r="B989" s="130"/>
      <c r="C989" s="130"/>
      <c r="D989" s="130"/>
      <c r="E989" s="130"/>
      <c r="F989" s="130"/>
      <c r="G989" s="130"/>
      <c r="H989" s="130"/>
      <c r="I989" s="131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3"/>
      <c r="Z989" s="130"/>
      <c r="AA989" s="134"/>
      <c r="AB989" s="130"/>
      <c r="AC989" s="130"/>
      <c r="AD989" s="130"/>
      <c r="AE989" s="130"/>
    </row>
    <row r="990" spans="1:31" ht="15.75" customHeight="1" x14ac:dyDescent="0.3">
      <c r="A990" s="130"/>
      <c r="B990" s="130"/>
      <c r="C990" s="130"/>
      <c r="D990" s="130"/>
      <c r="E990" s="130"/>
      <c r="F990" s="130"/>
      <c r="G990" s="130"/>
      <c r="H990" s="130"/>
      <c r="I990" s="131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3"/>
      <c r="Z990" s="130"/>
      <c r="AA990" s="134"/>
      <c r="AB990" s="130"/>
      <c r="AC990" s="130"/>
      <c r="AD990" s="130"/>
      <c r="AE990" s="130"/>
    </row>
    <row r="991" spans="1:31" ht="15.75" customHeight="1" x14ac:dyDescent="0.3">
      <c r="A991" s="130"/>
      <c r="B991" s="130"/>
      <c r="C991" s="130"/>
      <c r="D991" s="130"/>
      <c r="E991" s="130"/>
      <c r="F991" s="130"/>
      <c r="G991" s="130"/>
      <c r="H991" s="130"/>
      <c r="I991" s="131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3"/>
      <c r="Z991" s="130"/>
      <c r="AA991" s="134"/>
      <c r="AB991" s="130"/>
      <c r="AC991" s="130"/>
      <c r="AD991" s="130"/>
      <c r="AE991" s="130"/>
    </row>
    <row r="992" spans="1:31" ht="15.75" customHeight="1" x14ac:dyDescent="0.3">
      <c r="A992" s="130"/>
      <c r="B992" s="130"/>
      <c r="C992" s="130"/>
      <c r="D992" s="130"/>
      <c r="E992" s="130"/>
      <c r="F992" s="130"/>
      <c r="G992" s="130"/>
      <c r="H992" s="130"/>
      <c r="I992" s="131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3"/>
      <c r="Z992" s="130"/>
      <c r="AA992" s="134"/>
      <c r="AB992" s="130"/>
      <c r="AC992" s="130"/>
      <c r="AD992" s="130"/>
      <c r="AE992" s="130"/>
    </row>
    <row r="993" spans="1:31" ht="15.75" customHeight="1" x14ac:dyDescent="0.3">
      <c r="A993" s="130"/>
      <c r="B993" s="130"/>
      <c r="C993" s="130"/>
      <c r="D993" s="130"/>
      <c r="E993" s="130"/>
      <c r="F993" s="130"/>
      <c r="G993" s="130"/>
      <c r="H993" s="130"/>
      <c r="I993" s="131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3"/>
      <c r="Z993" s="130"/>
      <c r="AA993" s="134"/>
      <c r="AB993" s="130"/>
      <c r="AC993" s="130"/>
      <c r="AD993" s="130"/>
      <c r="AE993" s="130"/>
    </row>
    <row r="994" spans="1:31" ht="15.75" customHeight="1" x14ac:dyDescent="0.3">
      <c r="A994" s="130"/>
      <c r="B994" s="130"/>
      <c r="C994" s="130"/>
      <c r="D994" s="130"/>
      <c r="E994" s="130"/>
      <c r="F994" s="130"/>
      <c r="G994" s="130"/>
      <c r="H994" s="130"/>
      <c r="I994" s="131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3"/>
      <c r="Z994" s="130"/>
      <c r="AA994" s="134"/>
      <c r="AB994" s="130"/>
      <c r="AC994" s="130"/>
      <c r="AD994" s="130"/>
      <c r="AE994" s="130"/>
    </row>
    <row r="995" spans="1:31" ht="15.75" customHeight="1" x14ac:dyDescent="0.3">
      <c r="A995" s="130"/>
      <c r="B995" s="130"/>
      <c r="C995" s="130"/>
      <c r="D995" s="130"/>
      <c r="E995" s="130"/>
      <c r="F995" s="130"/>
      <c r="G995" s="130"/>
      <c r="H995" s="130"/>
      <c r="I995" s="131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3"/>
      <c r="Z995" s="130"/>
      <c r="AA995" s="134"/>
      <c r="AB995" s="130"/>
      <c r="AC995" s="130"/>
      <c r="AD995" s="130"/>
      <c r="AE995" s="130"/>
    </row>
    <row r="996" spans="1:31" ht="15.75" customHeight="1" x14ac:dyDescent="0.3">
      <c r="A996" s="130"/>
      <c r="B996" s="130"/>
      <c r="C996" s="130"/>
      <c r="D996" s="130"/>
      <c r="E996" s="130"/>
      <c r="F996" s="130"/>
      <c r="G996" s="130"/>
      <c r="H996" s="130"/>
      <c r="I996" s="131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3"/>
      <c r="Z996" s="130"/>
      <c r="AA996" s="134"/>
      <c r="AB996" s="130"/>
      <c r="AC996" s="130"/>
      <c r="AD996" s="130"/>
      <c r="AE996" s="130"/>
    </row>
    <row r="997" spans="1:31" ht="15.75" customHeight="1" x14ac:dyDescent="0.3">
      <c r="A997" s="130"/>
      <c r="B997" s="130"/>
      <c r="C997" s="130"/>
      <c r="D997" s="130"/>
      <c r="E997" s="130"/>
      <c r="F997" s="130"/>
      <c r="G997" s="130"/>
      <c r="H997" s="130"/>
      <c r="I997" s="131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3"/>
      <c r="Z997" s="130"/>
      <c r="AA997" s="134"/>
      <c r="AB997" s="130"/>
      <c r="AC997" s="130"/>
      <c r="AD997" s="130"/>
      <c r="AE997" s="130"/>
    </row>
    <row r="998" spans="1:31" ht="15.75" customHeight="1" x14ac:dyDescent="0.3">
      <c r="A998" s="130"/>
      <c r="B998" s="130"/>
      <c r="C998" s="130"/>
      <c r="D998" s="130"/>
      <c r="E998" s="130"/>
      <c r="F998" s="130"/>
      <c r="G998" s="130"/>
      <c r="H998" s="130"/>
      <c r="I998" s="131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  <row r="999" spans="1:31" ht="15.75" customHeight="1" x14ac:dyDescent="0.3">
      <c r="A999" s="130"/>
      <c r="B999" s="130"/>
      <c r="C999" s="130"/>
      <c r="D999" s="130"/>
      <c r="E999" s="130"/>
      <c r="F999" s="130"/>
      <c r="G999" s="130"/>
      <c r="H999" s="130"/>
      <c r="I999" s="131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</sheetData>
  <mergeCells count="11">
    <mergeCell ref="T5:W6"/>
    <mergeCell ref="AC5:AE6"/>
    <mergeCell ref="K45:Q45"/>
    <mergeCell ref="A1:C1"/>
    <mergeCell ref="B2:C2"/>
    <mergeCell ref="B3:C3"/>
    <mergeCell ref="D3:S3"/>
    <mergeCell ref="B4:C4"/>
    <mergeCell ref="B5:C5"/>
    <mergeCell ref="D5:F6"/>
    <mergeCell ref="K5:Q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3"/>
  <sheetViews>
    <sheetView workbookViewId="0">
      <pane xSplit="3" ySplit="7" topLeftCell="I11" activePane="bottomRight" state="frozen"/>
      <selection pane="topRight"/>
      <selection pane="bottomLeft"/>
      <selection pane="bottomRight" activeCell="Q46" sqref="Q46"/>
    </sheetView>
  </sheetViews>
  <sheetFormatPr defaultColWidth="14.44140625" defaultRowHeight="14.4" x14ac:dyDescent="0.3"/>
  <cols>
    <col min="1" max="1" width="19.6640625" customWidth="1"/>
    <col min="2" max="2" width="8.6640625" customWidth="1"/>
    <col min="3" max="3" width="57.10937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8.6640625" style="149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7" width="0" hidden="1" customWidth="1"/>
  </cols>
  <sheetData>
    <row r="1" spans="1:37" ht="24.75" customHeight="1" x14ac:dyDescent="0.3">
      <c r="A1" s="307" t="s">
        <v>0</v>
      </c>
      <c r="B1" s="305"/>
      <c r="C1" s="306"/>
      <c r="D1" s="1"/>
      <c r="E1" s="1"/>
      <c r="F1" s="1"/>
      <c r="G1" s="1"/>
      <c r="H1" s="2"/>
      <c r="I1" s="3"/>
      <c r="J1" s="143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308" t="s">
        <v>68</v>
      </c>
      <c r="C2" s="309"/>
      <c r="D2" s="7"/>
      <c r="E2" s="7"/>
      <c r="F2" s="7"/>
      <c r="G2" s="1"/>
      <c r="H2" s="2"/>
      <c r="I2" s="3"/>
      <c r="J2" s="143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2</v>
      </c>
      <c r="B3" s="310" t="s">
        <v>3</v>
      </c>
      <c r="C3" s="311"/>
      <c r="D3" s="312" t="s">
        <v>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7" x14ac:dyDescent="0.3">
      <c r="A4" s="2" t="s">
        <v>8</v>
      </c>
      <c r="B4" s="313"/>
      <c r="C4" s="311"/>
      <c r="D4" s="16"/>
      <c r="E4" s="17"/>
      <c r="F4" s="17"/>
      <c r="G4" s="17"/>
      <c r="H4" s="17"/>
      <c r="I4" s="18"/>
      <c r="J4" s="144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9</v>
      </c>
      <c r="B5" s="314"/>
      <c r="C5" s="311"/>
      <c r="D5" s="315" t="s">
        <v>10</v>
      </c>
      <c r="E5" s="295"/>
      <c r="F5" s="296"/>
      <c r="G5" s="17"/>
      <c r="H5" s="30"/>
      <c r="I5" s="18"/>
      <c r="J5" s="144"/>
      <c r="K5" s="315" t="s">
        <v>11</v>
      </c>
      <c r="L5" s="295"/>
      <c r="M5" s="295"/>
      <c r="N5" s="295"/>
      <c r="O5" s="295"/>
      <c r="P5" s="295"/>
      <c r="Q5" s="296"/>
      <c r="R5" s="31"/>
      <c r="S5" s="20"/>
      <c r="T5" s="294" t="s">
        <v>12</v>
      </c>
      <c r="U5" s="295"/>
      <c r="V5" s="295"/>
      <c r="W5" s="296"/>
      <c r="X5" s="22"/>
      <c r="Y5" s="23"/>
      <c r="Z5" s="24"/>
      <c r="AA5" s="25"/>
      <c r="AB5" s="26"/>
      <c r="AC5" s="300" t="s">
        <v>13</v>
      </c>
      <c r="AD5" s="295"/>
      <c r="AE5" s="296"/>
    </row>
    <row r="6" spans="1:37" ht="15" customHeight="1" x14ac:dyDescent="0.3">
      <c r="A6" s="1"/>
      <c r="B6" s="1"/>
      <c r="C6" s="1"/>
      <c r="D6" s="297"/>
      <c r="E6" s="298"/>
      <c r="F6" s="299"/>
      <c r="G6" s="17"/>
      <c r="H6" s="32"/>
      <c r="I6" s="18"/>
      <c r="J6" s="144"/>
      <c r="K6" s="297"/>
      <c r="L6" s="298"/>
      <c r="M6" s="298"/>
      <c r="N6" s="298"/>
      <c r="O6" s="298"/>
      <c r="P6" s="298"/>
      <c r="Q6" s="299"/>
      <c r="R6" s="33"/>
      <c r="S6" s="20"/>
      <c r="T6" s="297"/>
      <c r="U6" s="298"/>
      <c r="V6" s="298"/>
      <c r="W6" s="299"/>
      <c r="X6" s="22"/>
      <c r="Y6" s="23"/>
      <c r="Z6" s="24"/>
      <c r="AA6" s="25"/>
      <c r="AB6" s="26"/>
      <c r="AC6" s="301"/>
      <c r="AD6" s="302"/>
      <c r="AE6" s="303"/>
    </row>
    <row r="7" spans="1:37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145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  <c r="AF7" s="187" t="s">
        <v>50</v>
      </c>
      <c r="AG7" s="187" t="s">
        <v>51</v>
      </c>
      <c r="AH7" s="187" t="s">
        <v>52</v>
      </c>
      <c r="AI7" s="187" t="s">
        <v>53</v>
      </c>
      <c r="AJ7" s="187" t="s">
        <v>54</v>
      </c>
      <c r="AK7" s="188">
        <f>SUM(AJ8:AJ41)</f>
        <v>-34821.61</v>
      </c>
    </row>
    <row r="8" spans="1:37" s="183" customFormat="1" x14ac:dyDescent="0.3">
      <c r="A8" s="250" t="s">
        <v>69</v>
      </c>
      <c r="B8" s="249">
        <v>4</v>
      </c>
      <c r="C8" s="244" t="s">
        <v>70</v>
      </c>
      <c r="D8" s="162"/>
      <c r="E8" s="163"/>
      <c r="F8" s="164">
        <f t="shared" ref="F8:F27" si="0">D8+E8</f>
        <v>0</v>
      </c>
      <c r="G8" s="220"/>
      <c r="H8" s="166"/>
      <c r="I8" s="167"/>
      <c r="J8" s="211">
        <v>0</v>
      </c>
      <c r="K8" s="245"/>
      <c r="L8" s="163"/>
      <c r="M8" s="163"/>
      <c r="N8" s="163"/>
      <c r="O8" s="222"/>
      <c r="P8" s="222"/>
      <c r="Q8" s="223"/>
      <c r="R8" s="224"/>
      <c r="S8" s="171"/>
      <c r="T8" s="172">
        <v>0</v>
      </c>
      <c r="U8" s="173"/>
      <c r="V8" s="173"/>
      <c r="W8" s="174"/>
      <c r="X8" s="175">
        <f t="shared" ref="X8:X27" si="1">SUM(T8:W8)</f>
        <v>0</v>
      </c>
      <c r="Y8" s="176">
        <f t="shared" ref="Y8:Y27" si="2">T8*115 + U8*81 + V8*77 + W8*15</f>
        <v>0</v>
      </c>
      <c r="Z8" s="177"/>
      <c r="AA8" s="246">
        <f t="shared" ref="AA8:AA27" si="3">SUM(J8,Y8)</f>
        <v>0</v>
      </c>
      <c r="AB8" s="225"/>
      <c r="AC8" s="226"/>
      <c r="AD8" s="227"/>
      <c r="AE8" s="228"/>
      <c r="AF8" s="212">
        <f t="shared" ref="AF8:AF27" si="4">AA8/$AA$29*100</f>
        <v>0</v>
      </c>
      <c r="AG8" s="247">
        <v>16500</v>
      </c>
      <c r="AH8" s="248">
        <v>5175</v>
      </c>
      <c r="AI8" s="230">
        <f>AG8+AH8</f>
        <v>21675</v>
      </c>
      <c r="AJ8" s="231">
        <f>AA8-AI8</f>
        <v>-21675</v>
      </c>
    </row>
    <row r="9" spans="1:37" s="183" customFormat="1" ht="14.25" customHeight="1" x14ac:dyDescent="0.3">
      <c r="A9" s="242" t="s">
        <v>71</v>
      </c>
      <c r="B9" s="249">
        <v>4</v>
      </c>
      <c r="C9" s="161" t="s">
        <v>72</v>
      </c>
      <c r="D9" s="162"/>
      <c r="E9" s="163"/>
      <c r="F9" s="164">
        <f t="shared" si="0"/>
        <v>0</v>
      </c>
      <c r="G9" s="165"/>
      <c r="H9" s="166"/>
      <c r="I9" s="167"/>
      <c r="J9" s="211">
        <f t="shared" ref="J9:J27" si="5">F9*I9</f>
        <v>0</v>
      </c>
      <c r="K9" s="162"/>
      <c r="L9" s="163"/>
      <c r="M9" s="163"/>
      <c r="N9" s="163"/>
      <c r="O9" s="165"/>
      <c r="P9" s="165"/>
      <c r="Q9" s="169"/>
      <c r="R9" s="170"/>
      <c r="S9" s="171"/>
      <c r="T9" s="172"/>
      <c r="U9" s="173"/>
      <c r="V9" s="173"/>
      <c r="W9" s="174"/>
      <c r="X9" s="175">
        <f t="shared" si="1"/>
        <v>0</v>
      </c>
      <c r="Y9" s="176">
        <f t="shared" si="2"/>
        <v>0</v>
      </c>
      <c r="Z9" s="177"/>
      <c r="AA9" s="178">
        <f t="shared" si="3"/>
        <v>0</v>
      </c>
      <c r="AB9" s="179"/>
      <c r="AC9" s="180"/>
      <c r="AD9" s="181"/>
      <c r="AE9" s="182"/>
      <c r="AF9" s="212">
        <f t="shared" si="4"/>
        <v>0</v>
      </c>
    </row>
    <row r="10" spans="1:37" s="183" customFormat="1" x14ac:dyDescent="0.3">
      <c r="A10" s="242" t="s">
        <v>73</v>
      </c>
      <c r="B10" s="249">
        <v>4</v>
      </c>
      <c r="C10" s="161" t="s">
        <v>74</v>
      </c>
      <c r="D10" s="162"/>
      <c r="E10" s="163"/>
      <c r="F10" s="164">
        <f t="shared" si="0"/>
        <v>0</v>
      </c>
      <c r="G10" s="165"/>
      <c r="H10" s="166"/>
      <c r="I10" s="167"/>
      <c r="J10" s="211">
        <f>F10*I10</f>
        <v>0</v>
      </c>
      <c r="K10" s="162"/>
      <c r="L10" s="163"/>
      <c r="M10" s="163"/>
      <c r="N10" s="163"/>
      <c r="O10" s="165"/>
      <c r="P10" s="165"/>
      <c r="Q10" s="169"/>
      <c r="R10" s="170"/>
      <c r="S10" s="171"/>
      <c r="T10" s="172"/>
      <c r="U10" s="173"/>
      <c r="V10" s="173"/>
      <c r="W10" s="174"/>
      <c r="X10" s="175">
        <f t="shared" si="1"/>
        <v>0</v>
      </c>
      <c r="Y10" s="176">
        <f t="shared" si="2"/>
        <v>0</v>
      </c>
      <c r="Z10" s="177"/>
      <c r="AA10" s="178">
        <f t="shared" si="3"/>
        <v>0</v>
      </c>
      <c r="AB10" s="179"/>
      <c r="AC10" s="180"/>
      <c r="AD10" s="181"/>
      <c r="AE10" s="182"/>
      <c r="AF10" s="212">
        <f t="shared" si="4"/>
        <v>0</v>
      </c>
    </row>
    <row r="11" spans="1:37" s="183" customFormat="1" x14ac:dyDescent="0.3">
      <c r="A11" s="242" t="s">
        <v>75</v>
      </c>
      <c r="B11" s="249">
        <v>4</v>
      </c>
      <c r="C11" s="161" t="s">
        <v>76</v>
      </c>
      <c r="D11" s="162"/>
      <c r="E11" s="163"/>
      <c r="F11" s="164">
        <f t="shared" si="0"/>
        <v>0</v>
      </c>
      <c r="G11" s="165"/>
      <c r="H11" s="166"/>
      <c r="I11" s="167"/>
      <c r="J11" s="211">
        <f t="shared" si="5"/>
        <v>0</v>
      </c>
      <c r="K11" s="162"/>
      <c r="L11" s="163"/>
      <c r="M11" s="163"/>
      <c r="N11" s="163"/>
      <c r="O11" s="165"/>
      <c r="P11" s="165"/>
      <c r="Q11" s="169"/>
      <c r="R11" s="170"/>
      <c r="S11" s="171"/>
      <c r="T11" s="172">
        <v>0</v>
      </c>
      <c r="U11" s="173"/>
      <c r="V11" s="173"/>
      <c r="W11" s="174"/>
      <c r="X11" s="175">
        <f t="shared" si="1"/>
        <v>0</v>
      </c>
      <c r="Y11" s="176">
        <f t="shared" si="2"/>
        <v>0</v>
      </c>
      <c r="Z11" s="177"/>
      <c r="AA11" s="178">
        <f t="shared" si="3"/>
        <v>0</v>
      </c>
      <c r="AB11" s="179"/>
      <c r="AC11" s="180"/>
      <c r="AD11" s="181"/>
      <c r="AE11" s="182"/>
      <c r="AF11" s="212">
        <f t="shared" si="4"/>
        <v>0</v>
      </c>
      <c r="AG11" s="183">
        <v>0</v>
      </c>
      <c r="AH11" s="183">
        <v>12075</v>
      </c>
      <c r="AI11" s="230">
        <f>AG11+AH11</f>
        <v>12075</v>
      </c>
      <c r="AJ11" s="231">
        <f>AA11-AI11</f>
        <v>-12075</v>
      </c>
    </row>
    <row r="12" spans="1:37" x14ac:dyDescent="0.3">
      <c r="A12" s="233"/>
      <c r="B12" s="153"/>
      <c r="C12" s="57"/>
      <c r="D12" s="58"/>
      <c r="E12" s="59"/>
      <c r="F12" s="60">
        <f t="shared" si="0"/>
        <v>0</v>
      </c>
      <c r="G12" s="81"/>
      <c r="H12" s="62"/>
      <c r="I12" s="63"/>
      <c r="J12" s="146">
        <f t="shared" si="5"/>
        <v>0</v>
      </c>
      <c r="K12" s="58"/>
      <c r="L12" s="59"/>
      <c r="M12" s="59"/>
      <c r="N12" s="59"/>
      <c r="O12" s="81"/>
      <c r="P12" s="81"/>
      <c r="Q12" s="82"/>
      <c r="R12" s="83"/>
      <c r="S12" s="69"/>
      <c r="T12" s="70"/>
      <c r="U12" s="71"/>
      <c r="V12" s="71"/>
      <c r="W12" s="72"/>
      <c r="X12" s="73">
        <f t="shared" si="1"/>
        <v>0</v>
      </c>
      <c r="Y12" s="74">
        <f t="shared" si="2"/>
        <v>0</v>
      </c>
      <c r="Z12" s="75"/>
      <c r="AA12" s="84">
        <f t="shared" si="3"/>
        <v>0</v>
      </c>
      <c r="AB12" s="85"/>
      <c r="AC12" s="86"/>
      <c r="AD12" s="87"/>
      <c r="AE12" s="88"/>
      <c r="AF12" s="189">
        <f t="shared" si="4"/>
        <v>0</v>
      </c>
    </row>
    <row r="13" spans="1:37" x14ac:dyDescent="0.3">
      <c r="A13" s="234" t="s">
        <v>77</v>
      </c>
      <c r="B13" s="153"/>
      <c r="C13" s="142" t="s">
        <v>78</v>
      </c>
      <c r="D13" s="58"/>
      <c r="E13" s="59"/>
      <c r="F13" s="60">
        <f t="shared" si="0"/>
        <v>0</v>
      </c>
      <c r="G13" s="81"/>
      <c r="H13" s="62"/>
      <c r="I13" s="63"/>
      <c r="J13" s="146">
        <f t="shared" si="5"/>
        <v>0</v>
      </c>
      <c r="K13" s="58"/>
      <c r="L13" s="59"/>
      <c r="M13" s="59"/>
      <c r="N13" s="59"/>
      <c r="O13" s="81"/>
      <c r="P13" s="81"/>
      <c r="Q13" s="82"/>
      <c r="R13" s="83"/>
      <c r="S13" s="69"/>
      <c r="T13" s="70"/>
      <c r="U13" s="71"/>
      <c r="V13" s="71"/>
      <c r="W13" s="72"/>
      <c r="X13" s="73">
        <f t="shared" si="1"/>
        <v>0</v>
      </c>
      <c r="Y13" s="74">
        <f t="shared" si="2"/>
        <v>0</v>
      </c>
      <c r="Z13" s="75"/>
      <c r="AA13" s="84">
        <f t="shared" si="3"/>
        <v>0</v>
      </c>
      <c r="AB13" s="85"/>
      <c r="AC13" s="86"/>
      <c r="AD13" s="87"/>
      <c r="AE13" s="88"/>
      <c r="AF13" s="189">
        <f t="shared" si="4"/>
        <v>0</v>
      </c>
    </row>
    <row r="14" spans="1:37" x14ac:dyDescent="0.3">
      <c r="A14" s="235" t="s">
        <v>79</v>
      </c>
      <c r="B14" s="153">
        <v>5</v>
      </c>
      <c r="C14" s="55" t="s">
        <v>80</v>
      </c>
      <c r="D14" s="58"/>
      <c r="E14" s="59"/>
      <c r="F14" s="60">
        <f t="shared" si="0"/>
        <v>0</v>
      </c>
      <c r="G14" s="81"/>
      <c r="H14" s="62"/>
      <c r="I14" s="63"/>
      <c r="J14" s="146">
        <f>N48</f>
        <v>27776.170000000002</v>
      </c>
      <c r="K14" s="58"/>
      <c r="L14" s="59" t="s">
        <v>57</v>
      </c>
      <c r="M14" s="59"/>
      <c r="N14" s="59"/>
      <c r="O14" s="81"/>
      <c r="P14" s="81"/>
      <c r="Q14" s="82"/>
      <c r="R14" s="83" t="s">
        <v>81</v>
      </c>
      <c r="S14" s="69" t="s">
        <v>82</v>
      </c>
      <c r="T14" s="70">
        <v>32</v>
      </c>
      <c r="U14" s="71"/>
      <c r="V14" s="71"/>
      <c r="W14" s="72"/>
      <c r="X14" s="73">
        <f t="shared" si="1"/>
        <v>32</v>
      </c>
      <c r="Y14" s="74">
        <f t="shared" si="2"/>
        <v>3680</v>
      </c>
      <c r="Z14" s="75" t="s">
        <v>83</v>
      </c>
      <c r="AA14" s="84">
        <f t="shared" si="3"/>
        <v>31456.170000000002</v>
      </c>
      <c r="AB14" s="85"/>
      <c r="AC14" s="86"/>
      <c r="AD14" s="87"/>
      <c r="AE14" s="88"/>
      <c r="AF14" s="189">
        <f t="shared" si="4"/>
        <v>22.179818152703863</v>
      </c>
      <c r="AG14" s="209">
        <v>25000</v>
      </c>
      <c r="AH14">
        <v>3680</v>
      </c>
      <c r="AI14" s="187">
        <f>AG14+AH14</f>
        <v>28680</v>
      </c>
      <c r="AJ14" s="190">
        <f>AA14-AI14</f>
        <v>2776.1700000000019</v>
      </c>
    </row>
    <row r="15" spans="1:37" x14ac:dyDescent="0.3">
      <c r="A15" s="213"/>
      <c r="B15" s="153"/>
      <c r="C15" s="55"/>
      <c r="D15" s="58"/>
      <c r="E15" s="59"/>
      <c r="F15" s="60">
        <f t="shared" si="0"/>
        <v>0</v>
      </c>
      <c r="G15" s="81"/>
      <c r="H15" s="62"/>
      <c r="I15" s="63"/>
      <c r="J15" s="146">
        <f t="shared" si="5"/>
        <v>0</v>
      </c>
      <c r="K15" s="58"/>
      <c r="L15" s="59"/>
      <c r="M15" s="59"/>
      <c r="N15" s="59"/>
      <c r="O15" s="81"/>
      <c r="P15" s="81"/>
      <c r="Q15" s="82"/>
      <c r="R15" s="83"/>
      <c r="S15" s="69"/>
      <c r="T15" s="70"/>
      <c r="U15" s="71"/>
      <c r="V15" s="71"/>
      <c r="W15" s="72"/>
      <c r="X15" s="73">
        <f t="shared" si="1"/>
        <v>0</v>
      </c>
      <c r="Y15" s="74">
        <f t="shared" si="2"/>
        <v>0</v>
      </c>
      <c r="Z15" s="75"/>
      <c r="AA15" s="84">
        <f t="shared" si="3"/>
        <v>0</v>
      </c>
      <c r="AB15" s="85"/>
      <c r="AC15" s="86"/>
      <c r="AD15" s="87"/>
      <c r="AE15" s="88"/>
      <c r="AF15" s="189">
        <f t="shared" si="4"/>
        <v>0</v>
      </c>
    </row>
    <row r="16" spans="1:37" s="183" customFormat="1" ht="28.8" x14ac:dyDescent="0.3">
      <c r="A16" s="251" t="s">
        <v>84</v>
      </c>
      <c r="B16" s="210">
        <v>6</v>
      </c>
      <c r="C16" s="159" t="s">
        <v>85</v>
      </c>
      <c r="D16" s="162"/>
      <c r="E16" s="163"/>
      <c r="F16" s="164">
        <f t="shared" si="0"/>
        <v>0</v>
      </c>
      <c r="G16" s="165"/>
      <c r="H16" s="166"/>
      <c r="I16" s="167"/>
      <c r="J16" s="211">
        <f t="shared" si="5"/>
        <v>0</v>
      </c>
      <c r="K16" s="162"/>
      <c r="L16" s="163" t="s">
        <v>57</v>
      </c>
      <c r="M16" s="163"/>
      <c r="N16" s="163"/>
      <c r="O16" s="165"/>
      <c r="P16" s="165"/>
      <c r="Q16" s="169"/>
      <c r="R16" s="170" t="s">
        <v>81</v>
      </c>
      <c r="S16" s="171"/>
      <c r="T16" s="172">
        <v>0</v>
      </c>
      <c r="U16" s="173"/>
      <c r="V16" s="173"/>
      <c r="W16" s="174"/>
      <c r="X16" s="175">
        <f t="shared" si="1"/>
        <v>0</v>
      </c>
      <c r="Y16" s="176">
        <f t="shared" si="2"/>
        <v>0</v>
      </c>
      <c r="Z16" s="177"/>
      <c r="AA16" s="178">
        <f t="shared" si="3"/>
        <v>0</v>
      </c>
      <c r="AB16" s="179"/>
      <c r="AC16" s="180"/>
      <c r="AD16" s="181"/>
      <c r="AE16" s="182"/>
      <c r="AF16" s="212">
        <f t="shared" si="4"/>
        <v>0</v>
      </c>
      <c r="AG16" s="183">
        <v>0</v>
      </c>
      <c r="AH16" s="209">
        <v>5175</v>
      </c>
      <c r="AI16" s="187">
        <f>AG16+AH16</f>
        <v>5175</v>
      </c>
      <c r="AJ16" s="190">
        <f>AA16-AI16</f>
        <v>-5175</v>
      </c>
    </row>
    <row r="17" spans="1:36" x14ac:dyDescent="0.3">
      <c r="A17" s="213"/>
      <c r="B17" s="153"/>
      <c r="C17" s="55"/>
      <c r="D17" s="58"/>
      <c r="E17" s="59"/>
      <c r="F17" s="60">
        <f t="shared" si="0"/>
        <v>0</v>
      </c>
      <c r="G17" s="81"/>
      <c r="H17" s="62"/>
      <c r="I17" s="63"/>
      <c r="J17" s="146">
        <f t="shared" si="5"/>
        <v>0</v>
      </c>
      <c r="K17" s="58"/>
      <c r="L17" s="59"/>
      <c r="M17" s="59"/>
      <c r="N17" s="59"/>
      <c r="O17" s="81"/>
      <c r="P17" s="81"/>
      <c r="Q17" s="82"/>
      <c r="R17" s="83"/>
      <c r="S17" s="69"/>
      <c r="T17" s="70"/>
      <c r="U17" s="71"/>
      <c r="V17" s="71"/>
      <c r="W17" s="72"/>
      <c r="X17" s="73">
        <f t="shared" si="1"/>
        <v>0</v>
      </c>
      <c r="Y17" s="74">
        <f t="shared" si="2"/>
        <v>0</v>
      </c>
      <c r="Z17" s="75"/>
      <c r="AA17" s="84">
        <f t="shared" si="3"/>
        <v>0</v>
      </c>
      <c r="AB17" s="85"/>
      <c r="AC17" s="86"/>
      <c r="AD17" s="87"/>
      <c r="AE17" s="88"/>
      <c r="AF17" s="189">
        <f t="shared" si="4"/>
        <v>0</v>
      </c>
    </row>
    <row r="18" spans="1:36" x14ac:dyDescent="0.3">
      <c r="A18" s="238" t="s">
        <v>86</v>
      </c>
      <c r="B18" s="153"/>
      <c r="C18" s="151" t="s">
        <v>87</v>
      </c>
      <c r="D18" s="58"/>
      <c r="E18" s="59"/>
      <c r="F18" s="60">
        <f t="shared" si="0"/>
        <v>0</v>
      </c>
      <c r="G18" s="81"/>
      <c r="H18" s="62"/>
      <c r="I18" s="63"/>
      <c r="J18" s="146">
        <f t="shared" si="5"/>
        <v>0</v>
      </c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  <c r="AF18" s="189">
        <f t="shared" si="4"/>
        <v>0</v>
      </c>
    </row>
    <row r="19" spans="1:36" x14ac:dyDescent="0.3">
      <c r="A19" s="235" t="s">
        <v>88</v>
      </c>
      <c r="B19" s="153">
        <v>5</v>
      </c>
      <c r="C19" s="29" t="s">
        <v>89</v>
      </c>
      <c r="D19" s="58"/>
      <c r="E19" s="59"/>
      <c r="F19" s="60">
        <f t="shared" si="0"/>
        <v>0</v>
      </c>
      <c r="G19" s="81"/>
      <c r="H19" s="62"/>
      <c r="I19" s="63"/>
      <c r="J19" s="146">
        <f>N34</f>
        <v>4671.24</v>
      </c>
      <c r="K19" s="58"/>
      <c r="L19" s="59" t="s">
        <v>57</v>
      </c>
      <c r="M19" s="59"/>
      <c r="N19" s="59"/>
      <c r="O19" s="81"/>
      <c r="P19" s="81"/>
      <c r="Q19" s="82"/>
      <c r="R19" s="83" t="s">
        <v>81</v>
      </c>
      <c r="S19" s="69" t="s">
        <v>82</v>
      </c>
      <c r="T19" s="70">
        <v>10</v>
      </c>
      <c r="U19" s="71"/>
      <c r="V19" s="71"/>
      <c r="W19" s="72"/>
      <c r="X19" s="73">
        <f t="shared" si="1"/>
        <v>10</v>
      </c>
      <c r="Y19" s="74">
        <f t="shared" si="2"/>
        <v>1150</v>
      </c>
      <c r="Z19" s="75" t="s">
        <v>83</v>
      </c>
      <c r="AA19" s="84">
        <f t="shared" si="3"/>
        <v>5821.24</v>
      </c>
      <c r="AB19" s="85"/>
      <c r="AC19" s="86"/>
      <c r="AD19" s="87"/>
      <c r="AE19" s="88"/>
      <c r="AF19" s="189">
        <f t="shared" si="4"/>
        <v>4.1045697751266559</v>
      </c>
      <c r="AG19" s="209">
        <v>10000</v>
      </c>
      <c r="AH19">
        <v>1150</v>
      </c>
      <c r="AI19" s="187">
        <f>AG19+AH19</f>
        <v>11150</v>
      </c>
      <c r="AJ19" s="190">
        <f>AA19-AI19</f>
        <v>-5328.76</v>
      </c>
    </row>
    <row r="20" spans="1:36" x14ac:dyDescent="0.3">
      <c r="A20" s="235" t="s">
        <v>90</v>
      </c>
      <c r="B20" s="153">
        <v>5</v>
      </c>
      <c r="C20" s="29" t="s">
        <v>91</v>
      </c>
      <c r="D20" s="58"/>
      <c r="E20" s="59"/>
      <c r="F20" s="60">
        <f t="shared" si="0"/>
        <v>0</v>
      </c>
      <c r="G20" s="81"/>
      <c r="H20" s="62"/>
      <c r="I20" s="63"/>
      <c r="J20" s="146">
        <f>N35</f>
        <v>2905.78</v>
      </c>
      <c r="K20" s="58"/>
      <c r="L20" s="59" t="s">
        <v>57</v>
      </c>
      <c r="M20" s="59"/>
      <c r="N20" s="59"/>
      <c r="O20" s="81"/>
      <c r="P20" s="81"/>
      <c r="Q20" s="82"/>
      <c r="R20" s="83" t="s">
        <v>81</v>
      </c>
      <c r="S20" s="69" t="s">
        <v>82</v>
      </c>
      <c r="T20" s="70">
        <v>10</v>
      </c>
      <c r="U20" s="71"/>
      <c r="V20" s="71"/>
      <c r="W20" s="72"/>
      <c r="X20" s="73">
        <f t="shared" si="1"/>
        <v>10</v>
      </c>
      <c r="Y20" s="74">
        <f t="shared" si="2"/>
        <v>1150</v>
      </c>
      <c r="Z20" s="75" t="s">
        <v>83</v>
      </c>
      <c r="AA20" s="84">
        <f t="shared" si="3"/>
        <v>4055.78</v>
      </c>
      <c r="AB20" s="85"/>
      <c r="AC20" s="86"/>
      <c r="AD20" s="87"/>
      <c r="AE20" s="88"/>
      <c r="AF20" s="189">
        <f t="shared" si="4"/>
        <v>2.8597398496820587</v>
      </c>
      <c r="AG20" s="209">
        <v>10000</v>
      </c>
      <c r="AH20">
        <v>1150</v>
      </c>
      <c r="AI20" s="187">
        <f>AG20+AH20</f>
        <v>11150</v>
      </c>
      <c r="AJ20" s="190">
        <f t="shared" ref="AJ20:AJ23" si="6">AA20-AI20</f>
        <v>-7094.2199999999993</v>
      </c>
    </row>
    <row r="21" spans="1:36" x14ac:dyDescent="0.3">
      <c r="A21" s="235" t="s">
        <v>92</v>
      </c>
      <c r="B21" s="153">
        <v>5</v>
      </c>
      <c r="C21" s="29" t="s">
        <v>93</v>
      </c>
      <c r="D21" s="58"/>
      <c r="E21" s="59"/>
      <c r="F21" s="60">
        <f t="shared" si="0"/>
        <v>0</v>
      </c>
      <c r="G21" s="81"/>
      <c r="H21" s="62"/>
      <c r="I21" s="63"/>
      <c r="J21" s="146">
        <f>N36</f>
        <v>17520.34</v>
      </c>
      <c r="K21" s="58"/>
      <c r="L21" s="59" t="s">
        <v>57</v>
      </c>
      <c r="M21" s="59"/>
      <c r="N21" s="59"/>
      <c r="O21" s="81"/>
      <c r="P21" s="81"/>
      <c r="Q21" s="82"/>
      <c r="R21" s="83" t="s">
        <v>81</v>
      </c>
      <c r="S21" s="69" t="s">
        <v>82</v>
      </c>
      <c r="T21" s="70">
        <v>16</v>
      </c>
      <c r="U21" s="71"/>
      <c r="V21" s="71"/>
      <c r="W21" s="72"/>
      <c r="X21" s="73">
        <f t="shared" si="1"/>
        <v>16</v>
      </c>
      <c r="Y21" s="74">
        <f t="shared" si="2"/>
        <v>1840</v>
      </c>
      <c r="Z21" s="75" t="s">
        <v>83</v>
      </c>
      <c r="AA21" s="84">
        <f>SUM(J21,Y21)</f>
        <v>19360.34</v>
      </c>
      <c r="AB21" s="85"/>
      <c r="AC21" s="86"/>
      <c r="AD21" s="87"/>
      <c r="AE21" s="88"/>
      <c r="AF21" s="189">
        <f t="shared" si="4"/>
        <v>13.651020469895691</v>
      </c>
      <c r="AG21" s="209">
        <v>2720</v>
      </c>
      <c r="AH21">
        <v>1840</v>
      </c>
      <c r="AI21" s="187">
        <f>AG21+AH21</f>
        <v>4560</v>
      </c>
      <c r="AJ21" s="190">
        <f t="shared" si="6"/>
        <v>14800.34</v>
      </c>
    </row>
    <row r="22" spans="1:36" x14ac:dyDescent="0.3">
      <c r="A22" s="235" t="s">
        <v>94</v>
      </c>
      <c r="B22" s="153">
        <v>5</v>
      </c>
      <c r="C22" s="29" t="s">
        <v>95</v>
      </c>
      <c r="D22" s="58"/>
      <c r="E22" s="59"/>
      <c r="F22" s="60">
        <f t="shared" si="0"/>
        <v>0</v>
      </c>
      <c r="G22" s="81"/>
      <c r="H22" s="62"/>
      <c r="I22" s="63"/>
      <c r="J22" s="146">
        <f>N41</f>
        <v>19803.359999999997</v>
      </c>
      <c r="K22" s="58"/>
      <c r="L22" s="59" t="s">
        <v>57</v>
      </c>
      <c r="M22" s="59"/>
      <c r="N22" s="59"/>
      <c r="O22" s="81"/>
      <c r="P22" s="81"/>
      <c r="Q22" s="82"/>
      <c r="R22" s="83" t="s">
        <v>81</v>
      </c>
      <c r="S22" s="69" t="s">
        <v>82</v>
      </c>
      <c r="T22" s="70">
        <v>8</v>
      </c>
      <c r="U22" s="71"/>
      <c r="V22" s="71"/>
      <c r="W22" s="72"/>
      <c r="X22" s="73">
        <f t="shared" si="1"/>
        <v>8</v>
      </c>
      <c r="Y22" s="74">
        <f t="shared" si="2"/>
        <v>920</v>
      </c>
      <c r="Z22" s="75" t="s">
        <v>83</v>
      </c>
      <c r="AA22" s="84">
        <f t="shared" si="3"/>
        <v>20723.359999999997</v>
      </c>
      <c r="AB22" s="85"/>
      <c r="AC22" s="86"/>
      <c r="AD22" s="87"/>
      <c r="AE22" s="88"/>
      <c r="AF22" s="189">
        <f t="shared" si="4"/>
        <v>14.612089021423049</v>
      </c>
      <c r="AG22" s="209">
        <v>6000</v>
      </c>
      <c r="AH22">
        <v>920</v>
      </c>
      <c r="AI22" s="187">
        <f>AG22+AH22</f>
        <v>6920</v>
      </c>
      <c r="AJ22" s="190">
        <f t="shared" si="6"/>
        <v>13803.359999999997</v>
      </c>
    </row>
    <row r="23" spans="1:36" ht="28.8" x14ac:dyDescent="0.3">
      <c r="A23" s="235" t="s">
        <v>96</v>
      </c>
      <c r="B23" s="153">
        <v>5</v>
      </c>
      <c r="C23" s="29" t="s">
        <v>97</v>
      </c>
      <c r="D23" s="58"/>
      <c r="E23" s="59"/>
      <c r="F23" s="60">
        <f t="shared" si="0"/>
        <v>0</v>
      </c>
      <c r="G23" s="81"/>
      <c r="H23" s="62"/>
      <c r="I23" s="63"/>
      <c r="J23" s="146">
        <f>N45</f>
        <v>29866.5</v>
      </c>
      <c r="K23" s="58"/>
      <c r="L23" s="59" t="s">
        <v>57</v>
      </c>
      <c r="M23" s="59"/>
      <c r="N23" s="59"/>
      <c r="O23" s="81"/>
      <c r="P23" s="81"/>
      <c r="Q23" s="82"/>
      <c r="R23" s="83" t="s">
        <v>81</v>
      </c>
      <c r="S23" s="69" t="s">
        <v>82</v>
      </c>
      <c r="T23" s="70">
        <v>36</v>
      </c>
      <c r="U23" s="71"/>
      <c r="V23" s="71"/>
      <c r="W23" s="72"/>
      <c r="X23" s="73">
        <f t="shared" si="1"/>
        <v>36</v>
      </c>
      <c r="Y23" s="74">
        <f t="shared" si="2"/>
        <v>4140</v>
      </c>
      <c r="Z23" s="75" t="s">
        <v>83</v>
      </c>
      <c r="AA23" s="84">
        <f t="shared" si="3"/>
        <v>34006.5</v>
      </c>
      <c r="AB23" s="85"/>
      <c r="AC23" s="86"/>
      <c r="AD23" s="87"/>
      <c r="AE23" s="88"/>
      <c r="AF23" s="189">
        <f t="shared" si="4"/>
        <v>23.978061728745871</v>
      </c>
      <c r="AG23" s="209">
        <v>30000</v>
      </c>
      <c r="AH23">
        <v>4140</v>
      </c>
      <c r="AI23" s="187">
        <f>AG23+AH23</f>
        <v>34140</v>
      </c>
      <c r="AJ23" s="190">
        <f t="shared" si="6"/>
        <v>-133.5</v>
      </c>
    </row>
    <row r="24" spans="1:36" x14ac:dyDescent="0.3">
      <c r="A24" s="213"/>
      <c r="B24" s="153"/>
      <c r="C24" s="29"/>
      <c r="D24" s="58"/>
      <c r="E24" s="59"/>
      <c r="F24" s="60"/>
      <c r="G24" s="81"/>
      <c r="H24" s="62"/>
      <c r="I24" s="63"/>
      <c r="J24" s="146">
        <f t="shared" si="5"/>
        <v>0</v>
      </c>
      <c r="K24" s="58"/>
      <c r="L24" s="59"/>
      <c r="M24" s="59"/>
      <c r="N24" s="59"/>
      <c r="O24" s="81"/>
      <c r="P24" s="81"/>
      <c r="Q24" s="82"/>
      <c r="R24" s="83"/>
      <c r="S24" s="69"/>
      <c r="T24" s="70"/>
      <c r="U24" s="71"/>
      <c r="V24" s="71"/>
      <c r="W24" s="72"/>
      <c r="X24" s="73">
        <f t="shared" ref="X24" si="7">SUM(T24:W24)</f>
        <v>0</v>
      </c>
      <c r="Y24" s="74">
        <f t="shared" ref="Y24" si="8">T24*115 + U24*81 + V24*77 + W24*15</f>
        <v>0</v>
      </c>
      <c r="Z24" s="75"/>
      <c r="AA24" s="84">
        <f t="shared" si="3"/>
        <v>0</v>
      </c>
      <c r="AB24" s="85"/>
      <c r="AC24" s="86"/>
      <c r="AD24" s="87"/>
      <c r="AE24" s="88"/>
      <c r="AF24" s="189">
        <f t="shared" si="4"/>
        <v>0</v>
      </c>
      <c r="AJ24" s="190"/>
    </row>
    <row r="25" spans="1:36" ht="28.8" x14ac:dyDescent="0.3">
      <c r="A25" s="235" t="s">
        <v>98</v>
      </c>
      <c r="B25" s="153">
        <v>6</v>
      </c>
      <c r="C25" s="29" t="s">
        <v>99</v>
      </c>
      <c r="D25" s="58"/>
      <c r="E25" s="59"/>
      <c r="F25" s="60">
        <v>0</v>
      </c>
      <c r="G25" s="81"/>
      <c r="H25" s="62"/>
      <c r="I25" s="63"/>
      <c r="J25" s="146">
        <v>4000</v>
      </c>
      <c r="K25" s="58"/>
      <c r="L25" s="59"/>
      <c r="M25" s="59"/>
      <c r="N25" s="59" t="s">
        <v>57</v>
      </c>
      <c r="O25" s="81"/>
      <c r="P25" s="81"/>
      <c r="Q25" s="82"/>
      <c r="R25" s="83" t="s">
        <v>58</v>
      </c>
      <c r="S25" s="69" t="s">
        <v>100</v>
      </c>
      <c r="T25" s="108">
        <v>80</v>
      </c>
      <c r="U25" s="109"/>
      <c r="V25" s="109"/>
      <c r="W25" s="75"/>
      <c r="X25" s="73">
        <f t="shared" si="1"/>
        <v>80</v>
      </c>
      <c r="Y25" s="74">
        <f t="shared" si="2"/>
        <v>9200</v>
      </c>
      <c r="Z25" s="75" t="s">
        <v>83</v>
      </c>
      <c r="AA25" s="84">
        <f t="shared" si="3"/>
        <v>13200</v>
      </c>
      <c r="AB25" s="85"/>
      <c r="AC25" s="86"/>
      <c r="AD25" s="87"/>
      <c r="AE25" s="88"/>
      <c r="AF25" s="189">
        <f t="shared" si="4"/>
        <v>9.3073505012114008</v>
      </c>
      <c r="AG25" s="143">
        <v>4000</v>
      </c>
      <c r="AH25" s="209">
        <v>16560</v>
      </c>
      <c r="AI25" s="187">
        <f>AG25+AH25</f>
        <v>20560</v>
      </c>
      <c r="AJ25" s="190">
        <f t="shared" ref="AJ25:AJ26" si="9">AA25-AI25</f>
        <v>-7360</v>
      </c>
    </row>
    <row r="26" spans="1:36" ht="28.8" x14ac:dyDescent="0.3">
      <c r="A26" s="235" t="s">
        <v>101</v>
      </c>
      <c r="B26" s="153">
        <v>7</v>
      </c>
      <c r="C26" s="29" t="s">
        <v>102</v>
      </c>
      <c r="D26" s="58"/>
      <c r="E26" s="59"/>
      <c r="F26" s="60">
        <v>0</v>
      </c>
      <c r="G26" s="81"/>
      <c r="H26" s="62"/>
      <c r="I26" s="63"/>
      <c r="J26" s="146">
        <v>4000</v>
      </c>
      <c r="K26" s="58"/>
      <c r="L26" s="59"/>
      <c r="M26" s="59"/>
      <c r="N26" s="59" t="s">
        <v>57</v>
      </c>
      <c r="O26" s="81"/>
      <c r="P26" s="81"/>
      <c r="Q26" s="82"/>
      <c r="R26" s="83" t="s">
        <v>58</v>
      </c>
      <c r="S26" s="69" t="s">
        <v>100</v>
      </c>
      <c r="T26" s="108">
        <v>80</v>
      </c>
      <c r="U26" s="109"/>
      <c r="V26" s="109"/>
      <c r="W26" s="75"/>
      <c r="X26" s="73">
        <f t="shared" si="1"/>
        <v>80</v>
      </c>
      <c r="Y26" s="74">
        <f t="shared" si="2"/>
        <v>9200</v>
      </c>
      <c r="Z26" s="75" t="s">
        <v>83</v>
      </c>
      <c r="AA26" s="84">
        <f t="shared" si="3"/>
        <v>13200</v>
      </c>
      <c r="AB26" s="85"/>
      <c r="AC26" s="86"/>
      <c r="AD26" s="87"/>
      <c r="AE26" s="88"/>
      <c r="AF26" s="189">
        <f t="shared" si="4"/>
        <v>9.3073505012114008</v>
      </c>
      <c r="AG26" s="143">
        <v>4000</v>
      </c>
      <c r="AH26" s="209">
        <v>16560</v>
      </c>
      <c r="AI26" s="187">
        <f>AG26+AH26</f>
        <v>20560</v>
      </c>
      <c r="AJ26" s="190">
        <f t="shared" si="9"/>
        <v>-7360</v>
      </c>
    </row>
    <row r="27" spans="1:36" x14ac:dyDescent="0.3">
      <c r="A27" s="213"/>
      <c r="B27" s="107"/>
      <c r="C27" s="29"/>
      <c r="D27" s="110"/>
      <c r="E27" s="111"/>
      <c r="F27" s="112">
        <f t="shared" si="0"/>
        <v>0</v>
      </c>
      <c r="G27" s="113"/>
      <c r="H27" s="114"/>
      <c r="I27" s="115"/>
      <c r="J27" s="146">
        <f t="shared" si="5"/>
        <v>0</v>
      </c>
      <c r="K27" s="110"/>
      <c r="L27" s="111"/>
      <c r="M27" s="111"/>
      <c r="N27" s="111"/>
      <c r="O27" s="113"/>
      <c r="P27" s="113"/>
      <c r="Q27" s="117"/>
      <c r="R27" s="118"/>
      <c r="S27" s="119"/>
      <c r="T27" s="120"/>
      <c r="U27" s="121"/>
      <c r="V27" s="121"/>
      <c r="W27" s="122"/>
      <c r="X27" s="123">
        <f t="shared" si="1"/>
        <v>0</v>
      </c>
      <c r="Y27" s="124">
        <f t="shared" si="2"/>
        <v>0</v>
      </c>
      <c r="Z27" s="122"/>
      <c r="AA27" s="125">
        <f t="shared" si="3"/>
        <v>0</v>
      </c>
      <c r="AB27" s="126"/>
      <c r="AC27" s="127"/>
      <c r="AD27" s="128"/>
      <c r="AE27" s="129"/>
      <c r="AF27" s="189">
        <f t="shared" si="4"/>
        <v>0</v>
      </c>
    </row>
    <row r="28" spans="1:36" ht="14.25" customHeight="1" x14ac:dyDescent="0.3">
      <c r="A28" s="130"/>
      <c r="B28" s="130"/>
      <c r="C28" s="130"/>
      <c r="D28" s="130"/>
      <c r="E28" s="130"/>
      <c r="F28" s="130"/>
      <c r="G28" s="130"/>
      <c r="H28" s="130"/>
      <c r="I28" s="131"/>
      <c r="J28" s="147"/>
      <c r="K28" s="132"/>
      <c r="L28" s="132"/>
      <c r="M28" s="132"/>
      <c r="N28" s="132"/>
      <c r="O28" s="132"/>
      <c r="P28" s="132"/>
      <c r="Q28" s="132"/>
      <c r="R28" s="130"/>
      <c r="S28" s="130"/>
      <c r="T28" s="130"/>
      <c r="U28" s="130"/>
      <c r="V28" s="130"/>
      <c r="W28" s="130"/>
      <c r="X28" s="130"/>
      <c r="Y28" s="133"/>
      <c r="Z28" s="130"/>
      <c r="AA28" s="134"/>
      <c r="AB28" s="130"/>
      <c r="AC28" s="130"/>
      <c r="AD28" s="130"/>
      <c r="AE28" s="130"/>
    </row>
    <row r="29" spans="1:36" ht="14.25" customHeight="1" x14ac:dyDescent="0.3">
      <c r="A29" s="130"/>
      <c r="B29" s="130"/>
      <c r="C29" s="130"/>
      <c r="D29" s="130"/>
      <c r="E29" s="130"/>
      <c r="F29" s="130"/>
      <c r="G29" s="130"/>
      <c r="H29" s="130"/>
      <c r="I29" s="131"/>
      <c r="J29" s="148">
        <f>SUM(J8:J27)</f>
        <v>110543.39</v>
      </c>
      <c r="K29" s="304" t="s">
        <v>37</v>
      </c>
      <c r="L29" s="305"/>
      <c r="M29" s="305"/>
      <c r="N29" s="305"/>
      <c r="O29" s="305"/>
      <c r="P29" s="305"/>
      <c r="Q29" s="306"/>
      <c r="R29" s="130"/>
      <c r="S29" s="130"/>
      <c r="T29" s="152">
        <f t="shared" ref="T29:X29" si="10">SUM(T8:T27)</f>
        <v>272</v>
      </c>
      <c r="U29" s="152">
        <f t="shared" si="10"/>
        <v>0</v>
      </c>
      <c r="V29" s="152">
        <f t="shared" si="10"/>
        <v>0</v>
      </c>
      <c r="W29" s="152">
        <f t="shared" si="10"/>
        <v>0</v>
      </c>
      <c r="X29" s="152">
        <f t="shared" si="10"/>
        <v>272</v>
      </c>
      <c r="Y29" s="138">
        <f>SUM(Y8:Y27)</f>
        <v>31280</v>
      </c>
      <c r="Z29" s="139" t="s">
        <v>31</v>
      </c>
      <c r="AA29" s="140">
        <f>SUM(AA8:AA27)</f>
        <v>141823.39000000001</v>
      </c>
      <c r="AB29" s="130"/>
      <c r="AD29" s="130"/>
      <c r="AE29" s="130"/>
    </row>
    <row r="30" spans="1:36" x14ac:dyDescent="0.3">
      <c r="A30" s="130"/>
      <c r="B30" s="130"/>
      <c r="C30" s="130"/>
      <c r="D30" s="130"/>
      <c r="E30" s="130"/>
      <c r="F30" s="130"/>
      <c r="G30" s="130"/>
      <c r="H30" s="130"/>
      <c r="I30" s="131"/>
      <c r="J30" s="147"/>
      <c r="K30" s="132"/>
      <c r="L30" s="132"/>
      <c r="M30" s="132"/>
      <c r="N30" s="132"/>
      <c r="O30" s="132"/>
      <c r="P30" s="132"/>
      <c r="Q30" s="132"/>
      <c r="R30" s="130"/>
      <c r="S30" s="130"/>
      <c r="T30" s="130"/>
      <c r="U30" s="130"/>
      <c r="V30" s="130"/>
      <c r="W30" s="130"/>
      <c r="X30" s="130"/>
      <c r="Y30" s="133"/>
      <c r="Z30" s="130"/>
      <c r="AA30" s="134"/>
      <c r="AB30" s="130"/>
      <c r="AC30" s="141" t="s">
        <v>38</v>
      </c>
      <c r="AD30" s="130"/>
      <c r="AE30" s="130"/>
    </row>
    <row r="31" spans="1:36" x14ac:dyDescent="0.3">
      <c r="A31" s="130"/>
      <c r="B31" s="130"/>
      <c r="C31" s="130"/>
      <c r="D31" s="130"/>
      <c r="E31" s="130"/>
      <c r="F31" s="130"/>
      <c r="G31" s="130"/>
      <c r="H31" s="130"/>
      <c r="I31" s="131"/>
      <c r="J31" s="147"/>
      <c r="K31" s="132"/>
      <c r="L31" s="132"/>
      <c r="M31" s="132"/>
      <c r="N31" s="132"/>
      <c r="O31" s="132"/>
      <c r="P31" s="132"/>
      <c r="Q31" s="132"/>
      <c r="R31" s="130"/>
      <c r="S31" s="130"/>
      <c r="T31" s="130"/>
      <c r="U31" s="130"/>
      <c r="V31" s="130"/>
      <c r="W31" s="130"/>
      <c r="X31" s="130"/>
      <c r="Y31" s="133"/>
      <c r="Z31" s="130"/>
      <c r="AA31" s="134"/>
      <c r="AB31" s="130"/>
      <c r="AC31" s="141" t="s">
        <v>39</v>
      </c>
      <c r="AD31" s="130"/>
      <c r="AE31" s="130"/>
    </row>
    <row r="32" spans="1:36" x14ac:dyDescent="0.3">
      <c r="A32" s="130"/>
      <c r="B32" s="130"/>
      <c r="C32" s="130"/>
      <c r="D32" s="130"/>
      <c r="E32" s="130"/>
      <c r="F32" s="130"/>
      <c r="G32" s="130"/>
      <c r="H32" s="130"/>
      <c r="I32" s="191" t="s">
        <v>103</v>
      </c>
      <c r="J32" s="192"/>
      <c r="K32" s="237" t="s">
        <v>104</v>
      </c>
      <c r="L32" s="193"/>
      <c r="M32" s="193" t="s">
        <v>105</v>
      </c>
      <c r="N32" s="194">
        <f>SUM(N45,N41,N36,N35,N34)</f>
        <v>74767.22</v>
      </c>
      <c r="O32" s="195"/>
      <c r="P32" s="132"/>
      <c r="Q32" s="132"/>
      <c r="R32" s="130"/>
      <c r="S32" s="130"/>
      <c r="T32" s="130"/>
      <c r="U32" s="130"/>
      <c r="V32" s="130"/>
      <c r="W32" s="130"/>
      <c r="X32" s="130"/>
      <c r="Y32" s="133"/>
      <c r="Z32" s="130"/>
      <c r="AA32" s="134"/>
      <c r="AB32" s="130"/>
      <c r="AC32" s="141" t="s">
        <v>40</v>
      </c>
      <c r="AD32" s="130"/>
      <c r="AE32" s="130"/>
    </row>
    <row r="33" spans="1:31" x14ac:dyDescent="0.3">
      <c r="A33" s="130"/>
      <c r="B33" s="130"/>
      <c r="C33" s="130"/>
      <c r="D33" s="130"/>
      <c r="E33" s="130"/>
      <c r="F33" s="130"/>
      <c r="G33" s="130"/>
      <c r="H33" s="130"/>
      <c r="I33" s="236" t="s">
        <v>106</v>
      </c>
      <c r="J33" s="192" t="s">
        <v>107</v>
      </c>
      <c r="K33" s="217" t="s">
        <v>108</v>
      </c>
      <c r="L33" s="193" t="s">
        <v>109</v>
      </c>
      <c r="M33" s="193" t="s">
        <v>110</v>
      </c>
      <c r="N33" s="218" t="s">
        <v>111</v>
      </c>
      <c r="O33" s="193" t="s">
        <v>112</v>
      </c>
      <c r="P33" s="132"/>
      <c r="Q33" s="132"/>
      <c r="R33" s="130"/>
      <c r="S33" s="130"/>
      <c r="T33" s="130"/>
      <c r="U33" s="130"/>
      <c r="V33" s="130"/>
      <c r="W33" s="130"/>
      <c r="X33" s="130"/>
      <c r="Y33" s="133"/>
      <c r="Z33" s="130"/>
      <c r="AA33" s="134"/>
      <c r="AB33" s="130"/>
      <c r="AC33" s="141" t="s">
        <v>41</v>
      </c>
      <c r="AD33" s="130"/>
      <c r="AE33" s="130"/>
    </row>
    <row r="34" spans="1:31" x14ac:dyDescent="0.3">
      <c r="A34" s="130"/>
      <c r="B34" s="130"/>
      <c r="C34" s="130"/>
      <c r="D34" s="130"/>
      <c r="E34" s="130"/>
      <c r="F34" s="130"/>
      <c r="G34" s="130"/>
      <c r="H34" s="130"/>
      <c r="I34" s="198" t="s">
        <v>88</v>
      </c>
      <c r="J34" s="199" t="s">
        <v>113</v>
      </c>
      <c r="K34" s="195">
        <f>3+1</f>
        <v>4</v>
      </c>
      <c r="L34" s="200">
        <v>1167.81</v>
      </c>
      <c r="M34" s="197"/>
      <c r="N34" s="200">
        <f>K34*L34</f>
        <v>4671.24</v>
      </c>
      <c r="O34" s="293" t="s">
        <v>114</v>
      </c>
      <c r="P34" s="132"/>
      <c r="Q34" s="132"/>
      <c r="R34" s="130"/>
      <c r="S34" s="130"/>
      <c r="T34" s="130"/>
      <c r="U34" s="130"/>
      <c r="V34" s="130"/>
      <c r="W34" s="130"/>
      <c r="X34" s="130"/>
      <c r="Y34" s="133"/>
      <c r="Z34" s="130"/>
      <c r="AA34" s="134"/>
      <c r="AB34" s="130"/>
      <c r="AC34" s="141" t="s">
        <v>42</v>
      </c>
      <c r="AD34" s="130"/>
      <c r="AE34" s="130"/>
    </row>
    <row r="35" spans="1:31" ht="14.25" customHeight="1" x14ac:dyDescent="0.3">
      <c r="A35" s="130"/>
      <c r="B35" s="130"/>
      <c r="C35" s="130"/>
      <c r="D35" s="130"/>
      <c r="E35" s="130"/>
      <c r="F35" s="130"/>
      <c r="G35" s="130"/>
      <c r="H35" s="130"/>
      <c r="I35" s="198" t="s">
        <v>90</v>
      </c>
      <c r="J35" s="199" t="s">
        <v>115</v>
      </c>
      <c r="K35" s="195">
        <f>1+1</f>
        <v>2</v>
      </c>
      <c r="L35" s="200">
        <v>1452.89</v>
      </c>
      <c r="M35" s="197"/>
      <c r="N35" s="200">
        <f>K35*L35</f>
        <v>2905.78</v>
      </c>
      <c r="O35" s="293" t="s">
        <v>114</v>
      </c>
      <c r="P35" s="132"/>
      <c r="Q35" s="132"/>
      <c r="R35" s="130"/>
      <c r="S35" s="130"/>
      <c r="T35" s="130"/>
      <c r="U35" s="130"/>
      <c r="V35" s="130"/>
      <c r="W35" s="130"/>
      <c r="X35" s="130"/>
      <c r="Y35" s="133"/>
      <c r="Z35" s="130"/>
      <c r="AA35" s="134"/>
      <c r="AB35" s="130"/>
      <c r="AC35" s="130"/>
      <c r="AD35" s="130"/>
      <c r="AE35" s="130"/>
    </row>
    <row r="36" spans="1:31" ht="14.25" customHeight="1" x14ac:dyDescent="0.3">
      <c r="A36" s="130"/>
      <c r="B36" s="130"/>
      <c r="C36" s="130"/>
      <c r="D36" s="130"/>
      <c r="E36" s="130"/>
      <c r="F36" s="130"/>
      <c r="G36" s="130"/>
      <c r="H36" s="130"/>
      <c r="I36" s="198" t="s">
        <v>92</v>
      </c>
      <c r="J36" s="199" t="s">
        <v>116</v>
      </c>
      <c r="K36" s="195"/>
      <c r="L36" s="195"/>
      <c r="M36" s="197"/>
      <c r="N36" s="200">
        <f>SUM(M37:M40)</f>
        <v>17520.34</v>
      </c>
      <c r="O36" s="195"/>
      <c r="P36" s="132"/>
      <c r="Q36" s="132"/>
      <c r="R36" s="130"/>
      <c r="S36" s="130"/>
      <c r="T36" s="130"/>
      <c r="U36" s="130"/>
      <c r="V36" s="130"/>
      <c r="W36" s="130"/>
      <c r="X36" s="130"/>
      <c r="Y36" s="133"/>
      <c r="Z36" s="130"/>
      <c r="AA36" s="134"/>
      <c r="AB36" s="130"/>
      <c r="AC36" s="130"/>
      <c r="AD36" s="130"/>
      <c r="AE36" s="130"/>
    </row>
    <row r="37" spans="1:31" ht="14.25" customHeight="1" x14ac:dyDescent="0.3">
      <c r="A37" s="130"/>
      <c r="B37" s="130"/>
      <c r="C37" s="130"/>
      <c r="D37" s="130"/>
      <c r="E37" s="130"/>
      <c r="F37" s="130"/>
      <c r="G37" s="130"/>
      <c r="H37" s="130"/>
      <c r="I37" s="196"/>
      <c r="J37" s="201" t="s">
        <v>117</v>
      </c>
      <c r="K37" s="202">
        <f>1+1</f>
        <v>2</v>
      </c>
      <c r="L37" s="203">
        <v>4279.22</v>
      </c>
      <c r="M37" s="204">
        <f>K37*L37</f>
        <v>8558.44</v>
      </c>
      <c r="N37" s="197"/>
      <c r="O37" s="293" t="s">
        <v>114</v>
      </c>
      <c r="P37" s="132"/>
      <c r="Q37" s="132"/>
      <c r="R37" s="130"/>
      <c r="S37" s="130"/>
      <c r="T37" s="130"/>
      <c r="U37" s="130"/>
      <c r="V37" s="130"/>
      <c r="W37" s="130"/>
      <c r="X37" s="130"/>
      <c r="Y37" s="133"/>
      <c r="Z37" s="130"/>
      <c r="AA37" s="134"/>
      <c r="AB37" s="130"/>
      <c r="AC37" s="130"/>
      <c r="AD37" s="130"/>
      <c r="AE37" s="130"/>
    </row>
    <row r="38" spans="1:31" ht="14.25" customHeight="1" x14ac:dyDescent="0.3">
      <c r="A38" s="130"/>
      <c r="B38" s="130"/>
      <c r="C38" s="130"/>
      <c r="D38" s="130"/>
      <c r="E38" s="130"/>
      <c r="F38" s="130"/>
      <c r="G38" s="130"/>
      <c r="H38" s="130"/>
      <c r="I38" s="196"/>
      <c r="J38" s="201" t="s">
        <v>118</v>
      </c>
      <c r="K38" s="202">
        <f>2+1</f>
        <v>3</v>
      </c>
      <c r="L38" s="203">
        <v>2427.3000000000002</v>
      </c>
      <c r="M38" s="204">
        <f t="shared" ref="M38:M40" si="11">K38*L38</f>
        <v>7281.9000000000005</v>
      </c>
      <c r="N38" s="197"/>
      <c r="O38" s="293" t="s">
        <v>114</v>
      </c>
      <c r="P38" s="132"/>
      <c r="Q38" s="132"/>
      <c r="R38" s="130"/>
      <c r="S38" s="130"/>
      <c r="T38" s="130"/>
      <c r="U38" s="130"/>
      <c r="V38" s="130"/>
      <c r="W38" s="130"/>
      <c r="X38" s="130"/>
      <c r="Y38" s="133"/>
      <c r="Z38" s="130"/>
      <c r="AA38" s="134"/>
      <c r="AB38" s="130"/>
      <c r="AC38" s="130"/>
      <c r="AD38" s="130"/>
      <c r="AE38" s="130"/>
    </row>
    <row r="39" spans="1:31" ht="14.25" customHeight="1" x14ac:dyDescent="0.3">
      <c r="A39" s="130"/>
      <c r="B39" s="130"/>
      <c r="C39" s="130"/>
      <c r="D39" s="130"/>
      <c r="E39" s="130"/>
      <c r="F39" s="130"/>
      <c r="G39" s="130"/>
      <c r="H39" s="130"/>
      <c r="I39" s="196"/>
      <c r="J39" s="201" t="s">
        <v>119</v>
      </c>
      <c r="K39" s="202">
        <v>8</v>
      </c>
      <c r="L39" s="203">
        <v>180</v>
      </c>
      <c r="M39" s="204">
        <f t="shared" si="11"/>
        <v>1440</v>
      </c>
      <c r="N39" s="197"/>
      <c r="O39" s="208" t="s">
        <v>114</v>
      </c>
      <c r="P39" s="132"/>
      <c r="Q39" s="132"/>
      <c r="R39" s="130"/>
      <c r="S39" s="130"/>
      <c r="T39" s="130"/>
      <c r="U39" s="130"/>
      <c r="V39" s="130"/>
      <c r="W39" s="130"/>
      <c r="X39" s="130"/>
      <c r="Y39" s="133"/>
      <c r="Z39" s="130"/>
      <c r="AA39" s="134"/>
      <c r="AB39" s="130"/>
      <c r="AC39" s="130"/>
      <c r="AD39" s="130"/>
      <c r="AE39" s="130"/>
    </row>
    <row r="40" spans="1:31" ht="14.25" customHeight="1" x14ac:dyDescent="0.3">
      <c r="A40" s="130"/>
      <c r="B40" s="130"/>
      <c r="C40" s="130"/>
      <c r="D40" s="130"/>
      <c r="E40" s="130"/>
      <c r="F40" s="130"/>
      <c r="G40" s="130"/>
      <c r="H40" s="130"/>
      <c r="I40" s="196"/>
      <c r="J40" s="201" t="s">
        <v>120</v>
      </c>
      <c r="K40" s="202">
        <v>8</v>
      </c>
      <c r="L40" s="203">
        <v>30</v>
      </c>
      <c r="M40" s="204">
        <f t="shared" si="11"/>
        <v>240</v>
      </c>
      <c r="N40" s="197"/>
      <c r="O40" s="208" t="s">
        <v>114</v>
      </c>
      <c r="P40" s="132"/>
      <c r="Q40" s="132"/>
      <c r="R40" s="130"/>
      <c r="S40" s="130"/>
      <c r="T40" s="130"/>
      <c r="U40" s="130"/>
      <c r="V40" s="130"/>
      <c r="W40" s="130"/>
      <c r="X40" s="130"/>
      <c r="Y40" s="133"/>
      <c r="Z40" s="130"/>
      <c r="AA40" s="134"/>
      <c r="AB40" s="130"/>
      <c r="AC40" s="130"/>
      <c r="AD40" s="130"/>
      <c r="AE40" s="130"/>
    </row>
    <row r="41" spans="1:31" ht="14.25" customHeight="1" x14ac:dyDescent="0.3">
      <c r="A41" s="130"/>
      <c r="B41" s="130"/>
      <c r="C41" s="130"/>
      <c r="D41" s="130"/>
      <c r="E41" s="130"/>
      <c r="F41" s="130"/>
      <c r="G41" s="130"/>
      <c r="H41" s="130"/>
      <c r="I41" s="198" t="s">
        <v>94</v>
      </c>
      <c r="J41" s="199" t="s">
        <v>121</v>
      </c>
      <c r="K41" s="195"/>
      <c r="L41" s="195"/>
      <c r="M41" s="197"/>
      <c r="N41" s="200">
        <f>SUM(M42:M44)</f>
        <v>19803.359999999997</v>
      </c>
      <c r="O41" s="195"/>
      <c r="P41" s="132"/>
      <c r="Q41" s="132"/>
      <c r="R41" s="130"/>
      <c r="S41" s="130"/>
      <c r="T41" s="130"/>
      <c r="U41" s="130"/>
      <c r="V41" s="130"/>
      <c r="W41" s="130"/>
      <c r="X41" s="130"/>
      <c r="Y41" s="133"/>
      <c r="Z41" s="130"/>
      <c r="AA41" s="134"/>
      <c r="AB41" s="130"/>
      <c r="AC41" s="130"/>
      <c r="AD41" s="130"/>
      <c r="AE41" s="130"/>
    </row>
    <row r="42" spans="1:31" ht="14.25" customHeight="1" x14ac:dyDescent="0.3">
      <c r="A42" s="130"/>
      <c r="B42" s="130"/>
      <c r="C42" s="130"/>
      <c r="D42" s="130"/>
      <c r="E42" s="130"/>
      <c r="F42" s="130"/>
      <c r="G42" s="130"/>
      <c r="H42" s="130"/>
      <c r="I42" s="196"/>
      <c r="J42" s="201" t="s">
        <v>122</v>
      </c>
      <c r="K42" s="202">
        <f>2+1</f>
        <v>3</v>
      </c>
      <c r="L42" s="203">
        <v>4723.3599999999997</v>
      </c>
      <c r="M42" s="204">
        <f>K42*L42</f>
        <v>14170.079999999998</v>
      </c>
      <c r="N42" s="195"/>
      <c r="O42" s="293" t="s">
        <v>114</v>
      </c>
      <c r="P42" s="132"/>
      <c r="Q42" s="132"/>
      <c r="R42" s="130"/>
      <c r="S42" s="130"/>
      <c r="T42" s="130"/>
      <c r="U42" s="130"/>
      <c r="V42" s="130"/>
      <c r="W42" s="130"/>
      <c r="X42" s="130"/>
      <c r="Y42" s="133"/>
      <c r="Z42" s="130"/>
      <c r="AA42" s="134"/>
      <c r="AB42" s="130"/>
      <c r="AC42" s="130"/>
      <c r="AD42" s="130"/>
      <c r="AE42" s="130"/>
    </row>
    <row r="43" spans="1:31" ht="14.25" customHeight="1" x14ac:dyDescent="0.3">
      <c r="A43" s="130"/>
      <c r="B43" s="130"/>
      <c r="C43" s="130"/>
      <c r="D43" s="130"/>
      <c r="E43" s="130"/>
      <c r="F43" s="130"/>
      <c r="G43" s="130"/>
      <c r="H43" s="130"/>
      <c r="I43" s="205"/>
      <c r="J43" s="206" t="s">
        <v>123</v>
      </c>
      <c r="K43" s="207">
        <f>1+1</f>
        <v>2</v>
      </c>
      <c r="L43" s="204">
        <v>1420.65</v>
      </c>
      <c r="M43" s="204">
        <f t="shared" ref="M43:M44" si="12">K43*L43</f>
        <v>2841.3</v>
      </c>
      <c r="N43" s="195"/>
      <c r="O43" s="293" t="s">
        <v>114</v>
      </c>
      <c r="P43" s="132"/>
      <c r="Q43" s="132"/>
      <c r="R43" s="130"/>
      <c r="S43" s="130"/>
      <c r="T43" s="130"/>
      <c r="U43" s="130"/>
      <c r="V43" s="130"/>
      <c r="W43" s="130"/>
      <c r="X43" s="130"/>
      <c r="Y43" s="133"/>
      <c r="Z43" s="130"/>
      <c r="AA43" s="134"/>
      <c r="AB43" s="130"/>
      <c r="AC43" s="130"/>
      <c r="AD43" s="130"/>
      <c r="AE43" s="130"/>
    </row>
    <row r="44" spans="1:31" ht="14.25" customHeight="1" x14ac:dyDescent="0.3">
      <c r="A44" s="130"/>
      <c r="B44" s="130"/>
      <c r="C44" s="130"/>
      <c r="D44" s="130"/>
      <c r="E44" s="130"/>
      <c r="F44" s="130"/>
      <c r="G44" s="130"/>
      <c r="H44" s="130"/>
      <c r="I44" s="205"/>
      <c r="J44" s="206" t="s">
        <v>124</v>
      </c>
      <c r="K44" s="207">
        <f>1+1</f>
        <v>2</v>
      </c>
      <c r="L44" s="204">
        <v>1395.99</v>
      </c>
      <c r="M44" s="204">
        <f t="shared" si="12"/>
        <v>2791.98</v>
      </c>
      <c r="N44" s="195"/>
      <c r="O44" s="293" t="s">
        <v>114</v>
      </c>
      <c r="P44" s="132"/>
      <c r="Q44" s="132"/>
      <c r="R44" s="130"/>
      <c r="S44" s="130"/>
      <c r="T44" s="130"/>
      <c r="U44" s="130"/>
      <c r="V44" s="130"/>
      <c r="W44" s="130"/>
      <c r="X44" s="130"/>
      <c r="Y44" s="133"/>
      <c r="Z44" s="130"/>
      <c r="AA44" s="134"/>
      <c r="AB44" s="130"/>
      <c r="AC44" s="130"/>
      <c r="AD44" s="130"/>
      <c r="AE44" s="130"/>
    </row>
    <row r="45" spans="1:31" ht="14.25" customHeight="1" x14ac:dyDescent="0.3">
      <c r="A45" s="130"/>
      <c r="B45" s="130"/>
      <c r="C45" s="130"/>
      <c r="D45" s="130"/>
      <c r="E45" s="130"/>
      <c r="F45" s="130"/>
      <c r="G45" s="130"/>
      <c r="H45" s="130"/>
      <c r="I45" s="198" t="s">
        <v>96</v>
      </c>
      <c r="J45" s="199" t="s">
        <v>125</v>
      </c>
      <c r="K45" s="195">
        <v>3</v>
      </c>
      <c r="L45" s="200">
        <v>9955.5</v>
      </c>
      <c r="M45" s="197"/>
      <c r="N45" s="200">
        <f>K45*L45</f>
        <v>29866.5</v>
      </c>
      <c r="O45" s="293" t="s">
        <v>114</v>
      </c>
      <c r="P45" s="132"/>
      <c r="Q45" s="132"/>
      <c r="R45" s="130"/>
      <c r="S45" s="130"/>
      <c r="T45" s="130"/>
      <c r="U45" s="130"/>
      <c r="V45" s="130"/>
      <c r="W45" s="130"/>
      <c r="X45" s="130"/>
      <c r="Y45" s="133"/>
      <c r="Z45" s="130"/>
      <c r="AA45" s="134"/>
      <c r="AB45" s="130"/>
      <c r="AC45" s="130"/>
      <c r="AD45" s="130"/>
      <c r="AE45" s="130"/>
    </row>
    <row r="46" spans="1:31" ht="14.25" customHeight="1" x14ac:dyDescent="0.3">
      <c r="A46" s="130"/>
      <c r="B46" s="130"/>
      <c r="C46" s="130"/>
      <c r="D46" s="130"/>
      <c r="E46" s="130"/>
      <c r="F46" s="130"/>
      <c r="G46" s="130"/>
      <c r="H46" s="130"/>
      <c r="I46" s="131"/>
      <c r="J46" s="147"/>
      <c r="K46" s="132"/>
      <c r="L46" s="132"/>
      <c r="M46" s="132"/>
      <c r="N46" s="132"/>
      <c r="O46" s="132"/>
      <c r="P46" s="132"/>
      <c r="Q46" s="132"/>
      <c r="R46" s="130"/>
      <c r="S46" s="130"/>
      <c r="T46" s="130"/>
      <c r="U46" s="130"/>
      <c r="V46" s="130"/>
      <c r="W46" s="130"/>
      <c r="X46" s="130"/>
      <c r="Y46" s="133"/>
      <c r="Z46" s="130"/>
      <c r="AA46" s="134"/>
      <c r="AB46" s="130"/>
      <c r="AC46" s="130"/>
      <c r="AD46" s="130"/>
      <c r="AE46" s="130"/>
    </row>
    <row r="47" spans="1:31" ht="14.25" customHeight="1" x14ac:dyDescent="0.3">
      <c r="A47" s="130"/>
      <c r="B47" s="130"/>
      <c r="C47" s="130"/>
      <c r="D47" s="130"/>
      <c r="E47" s="130"/>
      <c r="F47" s="130"/>
      <c r="G47" s="130"/>
      <c r="H47" s="130"/>
      <c r="I47" s="131"/>
      <c r="J47" s="147"/>
      <c r="K47" s="132"/>
      <c r="L47" s="132"/>
      <c r="M47" s="132"/>
      <c r="N47" s="132"/>
      <c r="O47" s="132"/>
      <c r="P47" s="132"/>
      <c r="Q47" s="132"/>
      <c r="R47" s="130"/>
      <c r="S47" s="130"/>
      <c r="T47" s="130"/>
      <c r="U47" s="130"/>
      <c r="V47" s="130"/>
      <c r="W47" s="130"/>
      <c r="X47" s="130"/>
      <c r="Y47" s="133"/>
      <c r="Z47" s="130"/>
      <c r="AA47" s="134"/>
      <c r="AB47" s="130"/>
      <c r="AC47" s="130"/>
      <c r="AD47" s="130"/>
      <c r="AE47" s="130"/>
    </row>
    <row r="48" spans="1:31" ht="14.25" customHeight="1" x14ac:dyDescent="0.3">
      <c r="A48" s="130"/>
      <c r="B48" s="130"/>
      <c r="C48" s="130"/>
      <c r="D48" s="130"/>
      <c r="E48" s="130"/>
      <c r="F48" s="130"/>
      <c r="G48" s="130"/>
      <c r="H48" s="130"/>
      <c r="I48" s="216" t="s">
        <v>126</v>
      </c>
      <c r="J48" s="199"/>
      <c r="K48" s="195"/>
      <c r="L48" s="195"/>
      <c r="M48" s="193" t="s">
        <v>105</v>
      </c>
      <c r="N48" s="194">
        <f>N50+N51</f>
        <v>27776.170000000002</v>
      </c>
      <c r="O48" s="195"/>
      <c r="P48" s="132"/>
      <c r="Q48" s="132"/>
      <c r="R48" s="130"/>
      <c r="S48" s="130"/>
      <c r="T48" s="130"/>
      <c r="U48" s="130"/>
      <c r="V48" s="130"/>
      <c r="W48" s="130"/>
      <c r="X48" s="130"/>
      <c r="Y48" s="133"/>
      <c r="Z48" s="130"/>
      <c r="AA48" s="134"/>
      <c r="AB48" s="130"/>
      <c r="AC48" s="130"/>
      <c r="AD48" s="130"/>
      <c r="AE48" s="130"/>
    </row>
    <row r="49" spans="1:31" ht="14.25" customHeight="1" x14ac:dyDescent="0.3">
      <c r="A49" s="130"/>
      <c r="B49" s="130"/>
      <c r="C49" s="130"/>
      <c r="D49" s="130"/>
      <c r="E49" s="130"/>
      <c r="F49" s="130"/>
      <c r="G49" s="130"/>
      <c r="H49" s="130"/>
      <c r="I49" s="131"/>
      <c r="J49" s="192" t="s">
        <v>107</v>
      </c>
      <c r="K49" s="217" t="s">
        <v>108</v>
      </c>
      <c r="L49" s="193" t="s">
        <v>109</v>
      </c>
      <c r="M49" s="193" t="s">
        <v>110</v>
      </c>
      <c r="N49" s="218" t="s">
        <v>111</v>
      </c>
      <c r="O49" s="193" t="s">
        <v>112</v>
      </c>
      <c r="P49" s="132"/>
      <c r="Q49" s="132"/>
      <c r="R49" s="130"/>
      <c r="S49" s="130"/>
      <c r="T49" s="130"/>
      <c r="U49" s="130"/>
      <c r="V49" s="130"/>
      <c r="W49" s="130"/>
      <c r="X49" s="130"/>
      <c r="Y49" s="133"/>
      <c r="Z49" s="130"/>
      <c r="AA49" s="134"/>
      <c r="AB49" s="130"/>
      <c r="AC49" s="130"/>
      <c r="AD49" s="130"/>
      <c r="AE49" s="130"/>
    </row>
    <row r="50" spans="1:31" ht="14.25" customHeight="1" x14ac:dyDescent="0.3">
      <c r="A50" s="130"/>
      <c r="B50" s="130"/>
      <c r="C50" s="130"/>
      <c r="D50" s="130"/>
      <c r="E50" s="130"/>
      <c r="F50" s="130"/>
      <c r="G50" s="130"/>
      <c r="H50" s="130"/>
      <c r="I50" s="131"/>
      <c r="J50" s="199" t="s">
        <v>127</v>
      </c>
      <c r="K50" s="195">
        <v>1</v>
      </c>
      <c r="L50" s="214">
        <v>19436.47</v>
      </c>
      <c r="M50" s="215"/>
      <c r="N50" s="214">
        <f>K50*L50</f>
        <v>19436.47</v>
      </c>
      <c r="O50" s="293" t="s">
        <v>114</v>
      </c>
      <c r="P50" s="132"/>
      <c r="Q50" s="132"/>
      <c r="R50" s="130"/>
      <c r="S50" s="130"/>
      <c r="T50" s="130"/>
      <c r="U50" s="130"/>
      <c r="V50" s="130"/>
      <c r="W50" s="130"/>
      <c r="X50" s="130"/>
      <c r="Y50" s="133"/>
      <c r="Z50" s="130"/>
      <c r="AA50" s="134"/>
      <c r="AB50" s="130"/>
      <c r="AC50" s="130"/>
      <c r="AD50" s="130"/>
      <c r="AE50" s="130"/>
    </row>
    <row r="51" spans="1:31" ht="14.25" customHeight="1" x14ac:dyDescent="0.3">
      <c r="A51" s="130"/>
      <c r="B51" s="130"/>
      <c r="C51" s="130"/>
      <c r="D51" s="130"/>
      <c r="E51" s="130"/>
      <c r="F51" s="130"/>
      <c r="G51" s="130"/>
      <c r="H51" s="130"/>
      <c r="I51" s="131"/>
      <c r="J51" s="199" t="s">
        <v>128</v>
      </c>
      <c r="K51" s="195">
        <v>5</v>
      </c>
      <c r="L51" s="214">
        <v>1667.94</v>
      </c>
      <c r="M51" s="215"/>
      <c r="N51" s="214">
        <f>K51*L51</f>
        <v>8339.7000000000007</v>
      </c>
      <c r="O51" s="293" t="s">
        <v>114</v>
      </c>
      <c r="P51" s="132"/>
      <c r="Q51" s="132"/>
      <c r="R51" s="130"/>
      <c r="S51" s="130"/>
      <c r="T51" s="130"/>
      <c r="U51" s="130"/>
      <c r="V51" s="130"/>
      <c r="W51" s="130"/>
      <c r="X51" s="130"/>
      <c r="Y51" s="133"/>
      <c r="Z51" s="130"/>
      <c r="AA51" s="134"/>
      <c r="AB51" s="130"/>
      <c r="AC51" s="130"/>
      <c r="AD51" s="130"/>
      <c r="AE51" s="130"/>
    </row>
    <row r="52" spans="1:31" ht="14.25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1"/>
      <c r="J52" s="147"/>
      <c r="K52" s="132"/>
      <c r="L52" s="132"/>
      <c r="M52" s="132"/>
      <c r="N52" s="132"/>
      <c r="O52" s="132"/>
      <c r="P52" s="132"/>
      <c r="Q52" s="132"/>
      <c r="R52" s="130"/>
      <c r="S52" s="130"/>
      <c r="T52" s="130"/>
      <c r="U52" s="130"/>
      <c r="V52" s="130"/>
      <c r="W52" s="130"/>
      <c r="X52" s="130"/>
      <c r="Y52" s="133"/>
      <c r="Z52" s="130"/>
      <c r="AA52" s="134"/>
      <c r="AB52" s="130"/>
      <c r="AC52" s="130"/>
      <c r="AD52" s="130"/>
      <c r="AE52" s="130"/>
    </row>
    <row r="53" spans="1:31" ht="14.25" customHeight="1" x14ac:dyDescent="0.3">
      <c r="A53" s="130"/>
      <c r="B53" s="130"/>
      <c r="C53" s="130"/>
      <c r="D53" s="130"/>
      <c r="E53" s="130"/>
      <c r="F53" s="130"/>
      <c r="G53" s="130"/>
      <c r="H53" s="130"/>
      <c r="I53" s="131"/>
      <c r="J53" s="147"/>
      <c r="K53" s="132"/>
      <c r="L53" s="132"/>
      <c r="M53" s="132"/>
      <c r="N53" s="132"/>
      <c r="O53" s="132"/>
      <c r="P53" s="132"/>
      <c r="Q53" s="132"/>
      <c r="R53" s="130"/>
      <c r="S53" s="130"/>
      <c r="T53" s="130"/>
      <c r="U53" s="130"/>
      <c r="V53" s="130"/>
      <c r="W53" s="130"/>
      <c r="X53" s="130"/>
      <c r="Y53" s="133"/>
      <c r="Z53" s="130"/>
      <c r="AA53" s="134"/>
      <c r="AB53" s="130"/>
      <c r="AC53" s="130"/>
      <c r="AD53" s="130"/>
      <c r="AE53" s="130"/>
    </row>
    <row r="54" spans="1:31" ht="14.25" customHeight="1" x14ac:dyDescent="0.3">
      <c r="A54" s="130"/>
      <c r="B54" s="130"/>
      <c r="C54" s="130"/>
      <c r="D54" s="130"/>
      <c r="E54" s="130"/>
      <c r="F54" s="130"/>
      <c r="G54" s="130"/>
      <c r="H54" s="130"/>
      <c r="I54" s="131"/>
      <c r="J54" s="147"/>
      <c r="K54" s="132"/>
      <c r="L54" s="132"/>
      <c r="M54" s="132"/>
      <c r="N54" s="132"/>
      <c r="O54" s="132"/>
      <c r="P54" s="132"/>
      <c r="Q54" s="132"/>
      <c r="R54" s="130"/>
      <c r="S54" s="130"/>
      <c r="T54" s="130"/>
      <c r="U54" s="130"/>
      <c r="V54" s="130"/>
      <c r="W54" s="130"/>
      <c r="X54" s="130"/>
      <c r="Y54" s="133"/>
      <c r="Z54" s="130"/>
      <c r="AA54" s="134"/>
      <c r="AB54" s="130"/>
      <c r="AC54" s="130"/>
      <c r="AD54" s="130"/>
      <c r="AE54" s="130"/>
    </row>
    <row r="55" spans="1:31" ht="14.25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1"/>
      <c r="J55" s="147"/>
      <c r="K55" s="132"/>
      <c r="L55" s="132"/>
      <c r="M55" s="132"/>
      <c r="N55" s="132"/>
      <c r="O55" s="132"/>
      <c r="P55" s="132"/>
      <c r="Q55" s="132"/>
      <c r="R55" s="130"/>
      <c r="S55" s="130"/>
      <c r="T55" s="130"/>
      <c r="U55" s="130"/>
      <c r="V55" s="130"/>
      <c r="W55" s="130"/>
      <c r="X55" s="130"/>
      <c r="Y55" s="133"/>
      <c r="Z55" s="130"/>
      <c r="AA55" s="134"/>
      <c r="AB55" s="130"/>
      <c r="AC55" s="130"/>
      <c r="AD55" s="130"/>
      <c r="AE55" s="130"/>
    </row>
    <row r="56" spans="1:31" ht="14.25" customHeight="1" x14ac:dyDescent="0.3">
      <c r="A56" s="130"/>
      <c r="B56" s="130"/>
      <c r="C56" s="130"/>
      <c r="D56" s="130"/>
      <c r="E56" s="130"/>
      <c r="F56" s="130"/>
      <c r="G56" s="130"/>
      <c r="H56" s="130"/>
      <c r="I56" s="131"/>
      <c r="J56" s="147"/>
      <c r="K56" s="132"/>
      <c r="L56" s="132"/>
      <c r="M56" s="132"/>
      <c r="N56" s="132"/>
      <c r="O56" s="132"/>
      <c r="P56" s="132"/>
      <c r="Q56" s="132"/>
      <c r="R56" s="130"/>
      <c r="S56" s="130"/>
      <c r="T56" s="130"/>
      <c r="U56" s="130"/>
      <c r="V56" s="130"/>
      <c r="W56" s="130"/>
      <c r="X56" s="130"/>
      <c r="Y56" s="133"/>
      <c r="Z56" s="130"/>
      <c r="AA56" s="134"/>
      <c r="AB56" s="130"/>
      <c r="AC56" s="130"/>
      <c r="AD56" s="130"/>
      <c r="AE56" s="130"/>
    </row>
    <row r="57" spans="1:31" ht="14.25" customHeight="1" x14ac:dyDescent="0.3">
      <c r="A57" s="130"/>
      <c r="B57" s="130"/>
      <c r="C57" s="130"/>
      <c r="D57" s="130"/>
      <c r="E57" s="130"/>
      <c r="F57" s="130"/>
      <c r="G57" s="130"/>
      <c r="H57" s="130"/>
      <c r="I57" s="131"/>
      <c r="J57" s="147"/>
      <c r="K57" s="132"/>
      <c r="L57" s="132"/>
      <c r="M57" s="132"/>
      <c r="N57" s="132"/>
      <c r="O57" s="132"/>
      <c r="P57" s="132"/>
      <c r="Q57" s="132"/>
      <c r="R57" s="130"/>
      <c r="S57" s="130"/>
      <c r="T57" s="130"/>
      <c r="U57" s="130"/>
      <c r="V57" s="130"/>
      <c r="W57" s="130"/>
      <c r="X57" s="130"/>
      <c r="Y57" s="133"/>
      <c r="Z57" s="130"/>
      <c r="AA57" s="134"/>
      <c r="AB57" s="130"/>
      <c r="AC57" s="130"/>
      <c r="AD57" s="130"/>
      <c r="AE57" s="130"/>
    </row>
    <row r="58" spans="1:31" ht="14.25" customHeight="1" x14ac:dyDescent="0.3">
      <c r="A58" s="130"/>
      <c r="B58" s="130"/>
      <c r="C58" s="130"/>
      <c r="D58" s="130"/>
      <c r="E58" s="130"/>
      <c r="F58" s="130"/>
      <c r="G58" s="130"/>
      <c r="H58" s="130"/>
      <c r="I58" s="131"/>
      <c r="J58" s="147"/>
      <c r="K58" s="132"/>
      <c r="L58" s="132"/>
      <c r="M58" s="132"/>
      <c r="N58" s="132"/>
      <c r="O58" s="132"/>
      <c r="P58" s="132"/>
      <c r="Q58" s="132"/>
      <c r="R58" s="130"/>
      <c r="S58" s="130"/>
      <c r="T58" s="130"/>
      <c r="U58" s="130"/>
      <c r="V58" s="130"/>
      <c r="W58" s="130"/>
      <c r="X58" s="130"/>
      <c r="Y58" s="133"/>
      <c r="Z58" s="130"/>
      <c r="AA58" s="134"/>
      <c r="AB58" s="130"/>
      <c r="AC58" s="130"/>
      <c r="AD58" s="130"/>
      <c r="AE58" s="130"/>
    </row>
    <row r="59" spans="1:31" ht="14.2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1"/>
      <c r="J59" s="147"/>
      <c r="K59" s="132"/>
      <c r="L59" s="132"/>
      <c r="M59" s="132"/>
      <c r="N59" s="132"/>
      <c r="O59" s="132"/>
      <c r="P59" s="132"/>
      <c r="Q59" s="132"/>
      <c r="R59" s="130"/>
      <c r="S59" s="130"/>
      <c r="T59" s="130"/>
      <c r="U59" s="130"/>
      <c r="V59" s="130"/>
      <c r="W59" s="130"/>
      <c r="X59" s="130"/>
      <c r="Y59" s="133"/>
      <c r="Z59" s="130"/>
      <c r="AA59" s="134"/>
      <c r="AB59" s="130"/>
      <c r="AC59" s="130"/>
      <c r="AD59" s="130"/>
      <c r="AE59" s="130"/>
    </row>
    <row r="60" spans="1:31" ht="14.25" customHeight="1" x14ac:dyDescent="0.3">
      <c r="A60" s="130"/>
      <c r="B60" s="130"/>
      <c r="C60" s="130"/>
      <c r="D60" s="130"/>
      <c r="E60" s="130"/>
      <c r="F60" s="130"/>
      <c r="G60" s="130"/>
      <c r="H60" s="130"/>
      <c r="I60" s="131"/>
      <c r="J60" s="147"/>
      <c r="K60" s="132"/>
      <c r="L60" s="132"/>
      <c r="M60" s="132"/>
      <c r="N60" s="132"/>
      <c r="O60" s="132"/>
      <c r="P60" s="132"/>
      <c r="Q60" s="132"/>
      <c r="R60" s="130"/>
      <c r="S60" s="130"/>
      <c r="T60" s="130"/>
      <c r="U60" s="130"/>
      <c r="V60" s="130"/>
      <c r="W60" s="130"/>
      <c r="X60" s="130"/>
      <c r="Y60" s="133"/>
      <c r="Z60" s="130"/>
      <c r="AA60" s="134"/>
      <c r="AB60" s="130"/>
      <c r="AC60" s="130"/>
      <c r="AD60" s="130"/>
      <c r="AE60" s="130"/>
    </row>
    <row r="61" spans="1:31" ht="14.25" customHeight="1" x14ac:dyDescent="0.3">
      <c r="A61" s="130"/>
      <c r="B61" s="130"/>
      <c r="C61" s="130"/>
      <c r="D61" s="130"/>
      <c r="E61" s="130"/>
      <c r="F61" s="130"/>
      <c r="G61" s="130"/>
      <c r="H61" s="130"/>
      <c r="I61" s="131"/>
      <c r="J61" s="147"/>
      <c r="K61" s="132"/>
      <c r="L61" s="132"/>
      <c r="M61" s="132"/>
      <c r="N61" s="132"/>
      <c r="O61" s="132"/>
      <c r="P61" s="132"/>
      <c r="Q61" s="132"/>
      <c r="R61" s="130"/>
      <c r="S61" s="130"/>
      <c r="T61" s="130"/>
      <c r="U61" s="130"/>
      <c r="V61" s="130"/>
      <c r="W61" s="130"/>
      <c r="X61" s="130"/>
      <c r="Y61" s="133"/>
      <c r="Z61" s="130"/>
      <c r="AA61" s="134"/>
      <c r="AB61" s="130"/>
      <c r="AC61" s="130"/>
      <c r="AD61" s="130"/>
      <c r="AE61" s="130"/>
    </row>
    <row r="62" spans="1:31" ht="14.25" customHeight="1" x14ac:dyDescent="0.3">
      <c r="A62" s="130"/>
      <c r="B62" s="130"/>
      <c r="C62" s="130"/>
      <c r="D62" s="130"/>
      <c r="E62" s="130"/>
      <c r="F62" s="130"/>
      <c r="G62" s="130"/>
      <c r="H62" s="130"/>
      <c r="I62" s="131"/>
      <c r="J62" s="147"/>
      <c r="K62" s="132"/>
      <c r="L62" s="132"/>
      <c r="M62" s="132"/>
      <c r="N62" s="132"/>
      <c r="O62" s="132"/>
      <c r="P62" s="132"/>
      <c r="Q62" s="132"/>
      <c r="R62" s="130"/>
      <c r="S62" s="130"/>
      <c r="T62" s="130"/>
      <c r="U62" s="130"/>
      <c r="V62" s="130"/>
      <c r="W62" s="130"/>
      <c r="X62" s="130"/>
      <c r="Y62" s="133"/>
      <c r="Z62" s="130"/>
      <c r="AA62" s="134"/>
      <c r="AB62" s="130"/>
      <c r="AC62" s="130"/>
      <c r="AD62" s="130"/>
      <c r="AE62" s="130"/>
    </row>
    <row r="63" spans="1:31" ht="14.25" customHeight="1" x14ac:dyDescent="0.3">
      <c r="A63" s="130"/>
      <c r="B63" s="130"/>
      <c r="C63" s="130"/>
      <c r="D63" s="130"/>
      <c r="E63" s="130"/>
      <c r="F63" s="130"/>
      <c r="G63" s="130"/>
      <c r="H63" s="130"/>
      <c r="I63" s="131"/>
      <c r="J63" s="147"/>
      <c r="K63" s="132"/>
      <c r="L63" s="132"/>
      <c r="M63" s="132"/>
      <c r="N63" s="132"/>
      <c r="O63" s="132"/>
      <c r="P63" s="132"/>
      <c r="Q63" s="132"/>
      <c r="R63" s="130"/>
      <c r="S63" s="130"/>
      <c r="T63" s="130"/>
      <c r="U63" s="130"/>
      <c r="V63" s="130"/>
      <c r="W63" s="130"/>
      <c r="X63" s="130"/>
      <c r="Y63" s="133"/>
      <c r="Z63" s="130"/>
      <c r="AA63" s="134"/>
      <c r="AB63" s="130"/>
      <c r="AC63" s="130"/>
      <c r="AD63" s="130"/>
      <c r="AE63" s="130"/>
    </row>
    <row r="64" spans="1:31" ht="14.25" customHeight="1" x14ac:dyDescent="0.3">
      <c r="A64" s="130"/>
      <c r="B64" s="130"/>
      <c r="C64" s="130"/>
      <c r="D64" s="130"/>
      <c r="E64" s="130"/>
      <c r="F64" s="130"/>
      <c r="G64" s="130"/>
      <c r="H64" s="130"/>
      <c r="I64" s="131"/>
      <c r="J64" s="147"/>
      <c r="K64" s="132"/>
      <c r="L64" s="132"/>
      <c r="M64" s="132"/>
      <c r="N64" s="132"/>
      <c r="O64" s="132"/>
      <c r="P64" s="132"/>
      <c r="Q64" s="132"/>
      <c r="R64" s="130"/>
      <c r="S64" s="130"/>
      <c r="T64" s="130"/>
      <c r="U64" s="130"/>
      <c r="V64" s="130"/>
      <c r="W64" s="130"/>
      <c r="X64" s="130"/>
      <c r="Y64" s="133"/>
      <c r="Z64" s="130"/>
      <c r="AA64" s="134"/>
      <c r="AB64" s="130"/>
      <c r="AC64" s="130"/>
      <c r="AD64" s="130"/>
      <c r="AE64" s="130"/>
    </row>
    <row r="65" spans="1:31" ht="14.25" customHeight="1" x14ac:dyDescent="0.3">
      <c r="A65" s="130"/>
      <c r="B65" s="130"/>
      <c r="C65" s="130"/>
      <c r="D65" s="130"/>
      <c r="E65" s="130"/>
      <c r="F65" s="130"/>
      <c r="G65" s="130"/>
      <c r="H65" s="130"/>
      <c r="I65" s="131"/>
      <c r="J65" s="147"/>
      <c r="K65" s="132"/>
      <c r="L65" s="132"/>
      <c r="M65" s="132"/>
      <c r="N65" s="132"/>
      <c r="O65" s="132"/>
      <c r="P65" s="132"/>
      <c r="Q65" s="132"/>
      <c r="R65" s="130"/>
      <c r="S65" s="130"/>
      <c r="T65" s="130"/>
      <c r="U65" s="130"/>
      <c r="V65" s="130"/>
      <c r="W65" s="130"/>
      <c r="X65" s="130"/>
      <c r="Y65" s="133"/>
      <c r="Z65" s="130"/>
      <c r="AA65" s="134"/>
      <c r="AB65" s="130"/>
      <c r="AC65" s="130"/>
      <c r="AD65" s="130"/>
      <c r="AE65" s="130"/>
    </row>
    <row r="66" spans="1:31" ht="14.25" customHeight="1" x14ac:dyDescent="0.3">
      <c r="A66" s="130"/>
      <c r="B66" s="130"/>
      <c r="C66" s="130"/>
      <c r="D66" s="130"/>
      <c r="E66" s="130"/>
      <c r="F66" s="130"/>
      <c r="G66" s="130"/>
      <c r="H66" s="130"/>
      <c r="I66" s="131"/>
      <c r="J66" s="147"/>
      <c r="K66" s="132"/>
      <c r="L66" s="132"/>
      <c r="M66" s="132"/>
      <c r="N66" s="132"/>
      <c r="O66" s="132"/>
      <c r="P66" s="132"/>
      <c r="Q66" s="132"/>
      <c r="R66" s="130"/>
      <c r="S66" s="130"/>
      <c r="T66" s="130"/>
      <c r="U66" s="130"/>
      <c r="V66" s="130"/>
      <c r="W66" s="130"/>
      <c r="X66" s="130"/>
      <c r="Y66" s="133"/>
      <c r="Z66" s="130"/>
      <c r="AA66" s="134"/>
      <c r="AB66" s="130"/>
      <c r="AC66" s="130"/>
      <c r="AD66" s="130"/>
      <c r="AE66" s="130"/>
    </row>
    <row r="67" spans="1:31" ht="14.25" customHeight="1" x14ac:dyDescent="0.3">
      <c r="A67" s="130"/>
      <c r="B67" s="130"/>
      <c r="C67" s="130"/>
      <c r="D67" s="130"/>
      <c r="E67" s="130"/>
      <c r="F67" s="130"/>
      <c r="G67" s="130"/>
      <c r="H67" s="130"/>
      <c r="I67" s="131"/>
      <c r="J67" s="147"/>
      <c r="K67" s="132"/>
      <c r="L67" s="132"/>
      <c r="M67" s="132"/>
      <c r="N67" s="132"/>
      <c r="O67" s="132"/>
      <c r="P67" s="132"/>
      <c r="Q67" s="132"/>
      <c r="R67" s="130"/>
      <c r="S67" s="130"/>
      <c r="T67" s="130"/>
      <c r="U67" s="130"/>
      <c r="V67" s="130"/>
      <c r="W67" s="130"/>
      <c r="X67" s="130"/>
      <c r="Y67" s="133"/>
      <c r="Z67" s="130"/>
      <c r="AA67" s="134"/>
      <c r="AB67" s="130"/>
      <c r="AC67" s="130"/>
      <c r="AD67" s="130"/>
      <c r="AE67" s="130"/>
    </row>
    <row r="68" spans="1:31" ht="14.25" customHeight="1" x14ac:dyDescent="0.3">
      <c r="A68" s="130"/>
      <c r="B68" s="130"/>
      <c r="C68" s="130"/>
      <c r="D68" s="130"/>
      <c r="E68" s="130"/>
      <c r="F68" s="130"/>
      <c r="G68" s="130"/>
      <c r="H68" s="130"/>
      <c r="I68" s="131"/>
      <c r="J68" s="147"/>
      <c r="K68" s="132"/>
      <c r="L68" s="132"/>
      <c r="M68" s="132"/>
      <c r="N68" s="132"/>
      <c r="O68" s="132"/>
      <c r="P68" s="132"/>
      <c r="Q68" s="132"/>
      <c r="R68" s="130"/>
      <c r="S68" s="130"/>
      <c r="T68" s="130"/>
      <c r="U68" s="130"/>
      <c r="V68" s="130"/>
      <c r="W68" s="130"/>
      <c r="X68" s="130"/>
      <c r="Y68" s="133"/>
      <c r="Z68" s="130"/>
      <c r="AA68" s="134"/>
      <c r="AB68" s="130"/>
      <c r="AC68" s="130"/>
      <c r="AD68" s="130"/>
      <c r="AE68" s="130"/>
    </row>
    <row r="69" spans="1:31" ht="14.25" customHeight="1" x14ac:dyDescent="0.3">
      <c r="A69" s="130"/>
      <c r="B69" s="130"/>
      <c r="C69" s="130"/>
      <c r="D69" s="130"/>
      <c r="E69" s="130"/>
      <c r="F69" s="130"/>
      <c r="G69" s="130"/>
      <c r="H69" s="130"/>
      <c r="I69" s="131"/>
      <c r="J69" s="147"/>
      <c r="K69" s="132"/>
      <c r="L69" s="132"/>
      <c r="M69" s="132"/>
      <c r="N69" s="132"/>
      <c r="O69" s="132"/>
      <c r="P69" s="132"/>
      <c r="Q69" s="132"/>
      <c r="R69" s="130"/>
      <c r="S69" s="130"/>
      <c r="T69" s="130"/>
      <c r="U69" s="130"/>
      <c r="V69" s="130"/>
      <c r="W69" s="130"/>
      <c r="X69" s="130"/>
      <c r="Y69" s="133"/>
      <c r="Z69" s="130"/>
      <c r="AA69" s="134"/>
      <c r="AB69" s="130"/>
      <c r="AC69" s="130"/>
      <c r="AD69" s="130"/>
      <c r="AE69" s="130"/>
    </row>
    <row r="70" spans="1:31" ht="14.25" customHeight="1" x14ac:dyDescent="0.3">
      <c r="A70" s="130"/>
      <c r="B70" s="130"/>
      <c r="C70" s="130"/>
      <c r="D70" s="130"/>
      <c r="E70" s="130"/>
      <c r="F70" s="130"/>
      <c r="G70" s="130"/>
      <c r="H70" s="130"/>
      <c r="I70" s="131"/>
      <c r="J70" s="147"/>
      <c r="K70" s="132"/>
      <c r="L70" s="132"/>
      <c r="M70" s="132"/>
      <c r="N70" s="132"/>
      <c r="O70" s="132"/>
      <c r="P70" s="132"/>
      <c r="Q70" s="132"/>
      <c r="R70" s="130"/>
      <c r="S70" s="130"/>
      <c r="T70" s="130"/>
      <c r="U70" s="130"/>
      <c r="V70" s="130"/>
      <c r="W70" s="130"/>
      <c r="X70" s="130"/>
      <c r="Y70" s="133"/>
      <c r="Z70" s="130"/>
      <c r="AA70" s="134"/>
      <c r="AB70" s="130"/>
      <c r="AC70" s="130"/>
      <c r="AD70" s="130"/>
      <c r="AE70" s="130"/>
    </row>
    <row r="71" spans="1:31" ht="14.25" customHeight="1" x14ac:dyDescent="0.3">
      <c r="A71" s="130"/>
      <c r="B71" s="130"/>
      <c r="C71" s="130"/>
      <c r="D71" s="130"/>
      <c r="E71" s="130"/>
      <c r="F71" s="130"/>
      <c r="G71" s="130"/>
      <c r="H71" s="130"/>
      <c r="I71" s="131"/>
      <c r="J71" s="147"/>
      <c r="K71" s="132"/>
      <c r="L71" s="132"/>
      <c r="M71" s="132"/>
      <c r="N71" s="132"/>
      <c r="O71" s="132"/>
      <c r="P71" s="132"/>
      <c r="Q71" s="132"/>
      <c r="R71" s="130"/>
      <c r="S71" s="130"/>
      <c r="T71" s="130"/>
      <c r="U71" s="130"/>
      <c r="V71" s="130"/>
      <c r="W71" s="130"/>
      <c r="X71" s="130"/>
      <c r="Y71" s="133"/>
      <c r="Z71" s="130"/>
      <c r="AA71" s="134"/>
      <c r="AB71" s="130"/>
      <c r="AC71" s="130"/>
      <c r="AD71" s="130"/>
      <c r="AE71" s="130"/>
    </row>
    <row r="72" spans="1:31" ht="14.25" customHeight="1" x14ac:dyDescent="0.3">
      <c r="A72" s="130"/>
      <c r="B72" s="130"/>
      <c r="C72" s="130"/>
      <c r="D72" s="130"/>
      <c r="E72" s="130"/>
      <c r="F72" s="130"/>
      <c r="G72" s="130"/>
      <c r="H72" s="130"/>
      <c r="I72" s="131"/>
      <c r="J72" s="147"/>
      <c r="K72" s="132"/>
      <c r="L72" s="132"/>
      <c r="M72" s="132"/>
      <c r="N72" s="132"/>
      <c r="O72" s="132"/>
      <c r="P72" s="132"/>
      <c r="Q72" s="132"/>
      <c r="R72" s="130"/>
      <c r="S72" s="130"/>
      <c r="T72" s="130"/>
      <c r="U72" s="130"/>
      <c r="V72" s="130"/>
      <c r="W72" s="130"/>
      <c r="X72" s="130"/>
      <c r="Y72" s="133"/>
      <c r="Z72" s="130"/>
      <c r="AA72" s="134"/>
      <c r="AB72" s="130"/>
      <c r="AC72" s="130"/>
      <c r="AD72" s="130"/>
      <c r="AE72" s="130"/>
    </row>
    <row r="73" spans="1:31" ht="14.25" customHeight="1" x14ac:dyDescent="0.3">
      <c r="A73" s="130"/>
      <c r="B73" s="130"/>
      <c r="C73" s="130"/>
      <c r="D73" s="130"/>
      <c r="E73" s="130"/>
      <c r="F73" s="130"/>
      <c r="G73" s="130"/>
      <c r="H73" s="130"/>
      <c r="I73" s="131"/>
      <c r="J73" s="147"/>
      <c r="K73" s="132"/>
      <c r="L73" s="132"/>
      <c r="M73" s="132"/>
      <c r="N73" s="132"/>
      <c r="O73" s="132"/>
      <c r="P73" s="132"/>
      <c r="Q73" s="132"/>
      <c r="R73" s="130"/>
      <c r="S73" s="130"/>
      <c r="T73" s="130"/>
      <c r="U73" s="130"/>
      <c r="V73" s="130"/>
      <c r="W73" s="130"/>
      <c r="X73" s="130"/>
      <c r="Y73" s="133"/>
      <c r="Z73" s="130"/>
      <c r="AA73" s="134"/>
      <c r="AB73" s="130"/>
      <c r="AC73" s="130"/>
      <c r="AD73" s="130"/>
      <c r="AE73" s="130"/>
    </row>
    <row r="74" spans="1:31" ht="14.25" customHeight="1" x14ac:dyDescent="0.3">
      <c r="A74" s="130"/>
      <c r="B74" s="130"/>
      <c r="C74" s="130"/>
      <c r="D74" s="130"/>
      <c r="E74" s="130"/>
      <c r="F74" s="130"/>
      <c r="G74" s="130"/>
      <c r="H74" s="130"/>
      <c r="I74" s="131"/>
      <c r="J74" s="147"/>
      <c r="K74" s="132"/>
      <c r="L74" s="132"/>
      <c r="M74" s="132"/>
      <c r="N74" s="132"/>
      <c r="O74" s="132"/>
      <c r="P74" s="132"/>
      <c r="Q74" s="132"/>
      <c r="R74" s="130"/>
      <c r="S74" s="130"/>
      <c r="T74" s="130"/>
      <c r="U74" s="130"/>
      <c r="V74" s="130"/>
      <c r="W74" s="130"/>
      <c r="X74" s="130"/>
      <c r="Y74" s="133"/>
      <c r="Z74" s="130"/>
      <c r="AA74" s="134"/>
      <c r="AB74" s="130"/>
      <c r="AC74" s="130"/>
      <c r="AD74" s="130"/>
      <c r="AE74" s="130"/>
    </row>
    <row r="75" spans="1:31" ht="14.25" customHeight="1" x14ac:dyDescent="0.3">
      <c r="A75" s="130"/>
      <c r="B75" s="130"/>
      <c r="C75" s="130"/>
      <c r="D75" s="130"/>
      <c r="E75" s="130"/>
      <c r="F75" s="130"/>
      <c r="G75" s="130"/>
      <c r="H75" s="130"/>
      <c r="I75" s="131"/>
      <c r="J75" s="147"/>
      <c r="K75" s="132"/>
      <c r="L75" s="132"/>
      <c r="M75" s="132"/>
      <c r="N75" s="132"/>
      <c r="O75" s="132"/>
      <c r="P75" s="132"/>
      <c r="Q75" s="132"/>
      <c r="R75" s="130"/>
      <c r="S75" s="130"/>
      <c r="T75" s="130"/>
      <c r="U75" s="130"/>
      <c r="V75" s="130"/>
      <c r="W75" s="130"/>
      <c r="X75" s="130"/>
      <c r="Y75" s="133"/>
      <c r="Z75" s="130"/>
      <c r="AA75" s="134"/>
      <c r="AB75" s="130"/>
      <c r="AC75" s="130"/>
      <c r="AD75" s="130"/>
      <c r="AE75" s="130"/>
    </row>
    <row r="76" spans="1:31" ht="14.25" customHeight="1" x14ac:dyDescent="0.3">
      <c r="A76" s="130"/>
      <c r="B76" s="130"/>
      <c r="C76" s="130"/>
      <c r="D76" s="130"/>
      <c r="E76" s="130"/>
      <c r="F76" s="130"/>
      <c r="G76" s="130"/>
      <c r="H76" s="130"/>
      <c r="I76" s="131"/>
      <c r="J76" s="147"/>
      <c r="K76" s="132"/>
      <c r="L76" s="132"/>
      <c r="M76" s="132"/>
      <c r="N76" s="132"/>
      <c r="O76" s="132"/>
      <c r="P76" s="132"/>
      <c r="Q76" s="132"/>
      <c r="R76" s="130"/>
      <c r="S76" s="130"/>
      <c r="T76" s="130"/>
      <c r="U76" s="130"/>
      <c r="V76" s="130"/>
      <c r="W76" s="130"/>
      <c r="X76" s="130"/>
      <c r="Y76" s="133"/>
      <c r="Z76" s="130"/>
      <c r="AA76" s="134"/>
      <c r="AB76" s="130"/>
      <c r="AC76" s="130"/>
      <c r="AD76" s="130"/>
      <c r="AE76" s="130"/>
    </row>
    <row r="77" spans="1:31" ht="14.25" customHeight="1" x14ac:dyDescent="0.3">
      <c r="A77" s="130"/>
      <c r="B77" s="130"/>
      <c r="C77" s="130"/>
      <c r="D77" s="130"/>
      <c r="E77" s="130"/>
      <c r="F77" s="130"/>
      <c r="G77" s="130"/>
      <c r="H77" s="130"/>
      <c r="I77" s="131"/>
      <c r="J77" s="147"/>
      <c r="K77" s="132"/>
      <c r="L77" s="132"/>
      <c r="M77" s="132"/>
      <c r="N77" s="132"/>
      <c r="O77" s="132"/>
      <c r="P77" s="132"/>
      <c r="Q77" s="132"/>
      <c r="R77" s="130"/>
      <c r="S77" s="130"/>
      <c r="T77" s="130"/>
      <c r="U77" s="130"/>
      <c r="V77" s="130"/>
      <c r="W77" s="130"/>
      <c r="X77" s="130"/>
      <c r="Y77" s="133"/>
      <c r="Z77" s="130"/>
      <c r="AA77" s="134"/>
      <c r="AB77" s="130"/>
      <c r="AC77" s="130"/>
      <c r="AD77" s="130"/>
      <c r="AE77" s="130"/>
    </row>
    <row r="78" spans="1:31" ht="14.25" customHeight="1" x14ac:dyDescent="0.3">
      <c r="A78" s="130"/>
      <c r="B78" s="130"/>
      <c r="C78" s="130"/>
      <c r="D78" s="130"/>
      <c r="E78" s="130"/>
      <c r="F78" s="130"/>
      <c r="G78" s="130"/>
      <c r="H78" s="130"/>
      <c r="I78" s="131"/>
      <c r="J78" s="147"/>
      <c r="K78" s="132"/>
      <c r="L78" s="132"/>
      <c r="M78" s="132"/>
      <c r="N78" s="132"/>
      <c r="O78" s="132"/>
      <c r="P78" s="132"/>
      <c r="Q78" s="132"/>
      <c r="R78" s="130"/>
      <c r="S78" s="130"/>
      <c r="T78" s="130"/>
      <c r="U78" s="130"/>
      <c r="V78" s="130"/>
      <c r="W78" s="130"/>
      <c r="X78" s="130"/>
      <c r="Y78" s="133"/>
      <c r="Z78" s="130"/>
      <c r="AA78" s="134"/>
      <c r="AB78" s="130"/>
      <c r="AC78" s="130"/>
      <c r="AD78" s="130"/>
      <c r="AE78" s="130"/>
    </row>
    <row r="79" spans="1:31" ht="14.25" customHeight="1" x14ac:dyDescent="0.3">
      <c r="A79" s="130"/>
      <c r="B79" s="130"/>
      <c r="C79" s="130"/>
      <c r="D79" s="130"/>
      <c r="E79" s="130"/>
      <c r="F79" s="130"/>
      <c r="G79" s="130"/>
      <c r="H79" s="130"/>
      <c r="I79" s="131"/>
      <c r="J79" s="147"/>
      <c r="K79" s="132"/>
      <c r="L79" s="132"/>
      <c r="M79" s="132"/>
      <c r="N79" s="132"/>
      <c r="O79" s="132"/>
      <c r="P79" s="132"/>
      <c r="Q79" s="132"/>
      <c r="R79" s="130"/>
      <c r="S79" s="130"/>
      <c r="T79" s="130"/>
      <c r="U79" s="130"/>
      <c r="V79" s="130"/>
      <c r="W79" s="130"/>
      <c r="X79" s="130"/>
      <c r="Y79" s="133"/>
      <c r="Z79" s="130"/>
      <c r="AA79" s="134"/>
      <c r="AB79" s="130"/>
      <c r="AC79" s="130"/>
      <c r="AD79" s="130"/>
      <c r="AE79" s="130"/>
    </row>
    <row r="80" spans="1:31" ht="14.25" customHeight="1" x14ac:dyDescent="0.3">
      <c r="A80" s="130"/>
      <c r="B80" s="130"/>
      <c r="C80" s="130"/>
      <c r="D80" s="130"/>
      <c r="E80" s="130"/>
      <c r="F80" s="130"/>
      <c r="G80" s="130"/>
      <c r="H80" s="130"/>
      <c r="I80" s="131"/>
      <c r="J80" s="147"/>
      <c r="K80" s="132"/>
      <c r="L80" s="132"/>
      <c r="M80" s="132"/>
      <c r="N80" s="132"/>
      <c r="O80" s="132"/>
      <c r="P80" s="132"/>
      <c r="Q80" s="132"/>
      <c r="R80" s="130"/>
      <c r="S80" s="130"/>
      <c r="T80" s="130"/>
      <c r="U80" s="130"/>
      <c r="V80" s="130"/>
      <c r="W80" s="130"/>
      <c r="X80" s="130"/>
      <c r="Y80" s="133"/>
      <c r="Z80" s="130"/>
      <c r="AA80" s="134"/>
      <c r="AB80" s="130"/>
      <c r="AC80" s="130"/>
      <c r="AD80" s="130"/>
      <c r="AE80" s="130"/>
    </row>
    <row r="81" spans="1:31" ht="14.25" customHeight="1" x14ac:dyDescent="0.3">
      <c r="A81" s="130"/>
      <c r="B81" s="130"/>
      <c r="C81" s="130"/>
      <c r="D81" s="130"/>
      <c r="E81" s="130"/>
      <c r="F81" s="130"/>
      <c r="G81" s="130"/>
      <c r="H81" s="130"/>
      <c r="I81" s="131"/>
      <c r="J81" s="147"/>
      <c r="K81" s="132"/>
      <c r="L81" s="132"/>
      <c r="M81" s="132"/>
      <c r="N81" s="132"/>
      <c r="O81" s="132"/>
      <c r="P81" s="132"/>
      <c r="Q81" s="132"/>
      <c r="R81" s="130"/>
      <c r="S81" s="130"/>
      <c r="T81" s="130"/>
      <c r="U81" s="130"/>
      <c r="V81" s="130"/>
      <c r="W81" s="130"/>
      <c r="X81" s="130"/>
      <c r="Y81" s="133"/>
      <c r="Z81" s="130"/>
      <c r="AA81" s="134"/>
      <c r="AB81" s="130"/>
      <c r="AC81" s="130"/>
      <c r="AD81" s="130"/>
      <c r="AE81" s="130"/>
    </row>
    <row r="82" spans="1:31" ht="14.25" customHeight="1" x14ac:dyDescent="0.3">
      <c r="A82" s="130"/>
      <c r="B82" s="130"/>
      <c r="C82" s="130"/>
      <c r="D82" s="130"/>
      <c r="E82" s="130"/>
      <c r="F82" s="130"/>
      <c r="G82" s="130"/>
      <c r="H82" s="130"/>
      <c r="I82" s="131"/>
      <c r="J82" s="147"/>
      <c r="K82" s="132"/>
      <c r="L82" s="132"/>
      <c r="M82" s="132"/>
      <c r="N82" s="132"/>
      <c r="O82" s="132"/>
      <c r="P82" s="132"/>
      <c r="Q82" s="132"/>
      <c r="R82" s="130"/>
      <c r="S82" s="130"/>
      <c r="T82" s="130"/>
      <c r="U82" s="130"/>
      <c r="V82" s="130"/>
      <c r="W82" s="130"/>
      <c r="X82" s="130"/>
      <c r="Y82" s="133"/>
      <c r="Z82" s="130"/>
      <c r="AA82" s="134"/>
      <c r="AB82" s="130"/>
      <c r="AC82" s="130"/>
      <c r="AD82" s="130"/>
      <c r="AE82" s="130"/>
    </row>
    <row r="83" spans="1:31" ht="14.25" customHeight="1" x14ac:dyDescent="0.3">
      <c r="A83" s="130"/>
      <c r="B83" s="130"/>
      <c r="C83" s="130"/>
      <c r="D83" s="130"/>
      <c r="E83" s="130"/>
      <c r="F83" s="130"/>
      <c r="G83" s="130"/>
      <c r="H83" s="130"/>
      <c r="I83" s="131"/>
      <c r="J83" s="147"/>
      <c r="K83" s="132"/>
      <c r="L83" s="132"/>
      <c r="M83" s="132"/>
      <c r="N83" s="132"/>
      <c r="O83" s="132"/>
      <c r="P83" s="132"/>
      <c r="Q83" s="132"/>
      <c r="R83" s="130"/>
      <c r="S83" s="130"/>
      <c r="T83" s="130"/>
      <c r="U83" s="130"/>
      <c r="V83" s="130"/>
      <c r="W83" s="130"/>
      <c r="X83" s="130"/>
      <c r="Y83" s="133"/>
      <c r="Z83" s="130"/>
      <c r="AA83" s="134"/>
      <c r="AB83" s="130"/>
      <c r="AC83" s="130"/>
      <c r="AD83" s="130"/>
      <c r="AE83" s="130"/>
    </row>
    <row r="84" spans="1:31" ht="14.25" customHeight="1" x14ac:dyDescent="0.3">
      <c r="A84" s="130"/>
      <c r="B84" s="130"/>
      <c r="C84" s="130"/>
      <c r="D84" s="130"/>
      <c r="E84" s="130"/>
      <c r="F84" s="130"/>
      <c r="G84" s="130"/>
      <c r="H84" s="130"/>
      <c r="I84" s="131"/>
      <c r="J84" s="147"/>
      <c r="K84" s="132"/>
      <c r="L84" s="132"/>
      <c r="M84" s="132"/>
      <c r="N84" s="132"/>
      <c r="O84" s="132"/>
      <c r="P84" s="132"/>
      <c r="Q84" s="132"/>
      <c r="R84" s="130"/>
      <c r="S84" s="130"/>
      <c r="T84" s="130"/>
      <c r="U84" s="130"/>
      <c r="V84" s="130"/>
      <c r="W84" s="130"/>
      <c r="X84" s="130"/>
      <c r="Y84" s="133"/>
      <c r="Z84" s="130"/>
      <c r="AA84" s="134"/>
      <c r="AB84" s="130"/>
      <c r="AC84" s="130"/>
      <c r="AD84" s="130"/>
      <c r="AE84" s="130"/>
    </row>
    <row r="85" spans="1:31" ht="14.25" customHeight="1" x14ac:dyDescent="0.3">
      <c r="A85" s="130"/>
      <c r="B85" s="130"/>
      <c r="C85" s="130"/>
      <c r="D85" s="130"/>
      <c r="E85" s="130"/>
      <c r="F85" s="130"/>
      <c r="G85" s="130"/>
      <c r="H85" s="130"/>
      <c r="I85" s="131"/>
      <c r="J85" s="147"/>
      <c r="K85" s="132"/>
      <c r="L85" s="132"/>
      <c r="M85" s="132"/>
      <c r="N85" s="132"/>
      <c r="O85" s="132"/>
      <c r="P85" s="132"/>
      <c r="Q85" s="132"/>
      <c r="R85" s="130"/>
      <c r="S85" s="130"/>
      <c r="T85" s="130"/>
      <c r="U85" s="130"/>
      <c r="V85" s="130"/>
      <c r="W85" s="130"/>
      <c r="X85" s="130"/>
      <c r="Y85" s="133"/>
      <c r="Z85" s="130"/>
      <c r="AA85" s="134"/>
      <c r="AB85" s="130"/>
      <c r="AC85" s="130"/>
      <c r="AD85" s="130"/>
      <c r="AE85" s="130"/>
    </row>
    <row r="86" spans="1:31" ht="14.25" customHeight="1" x14ac:dyDescent="0.3">
      <c r="A86" s="130"/>
      <c r="B86" s="130"/>
      <c r="C86" s="130"/>
      <c r="D86" s="130"/>
      <c r="E86" s="130"/>
      <c r="F86" s="130"/>
      <c r="G86" s="130"/>
      <c r="H86" s="130"/>
      <c r="I86" s="131"/>
      <c r="J86" s="147"/>
      <c r="K86" s="132"/>
      <c r="L86" s="132"/>
      <c r="M86" s="132"/>
      <c r="N86" s="132"/>
      <c r="O86" s="132"/>
      <c r="P86" s="132"/>
      <c r="Q86" s="132"/>
      <c r="R86" s="130"/>
      <c r="S86" s="130"/>
      <c r="T86" s="130"/>
      <c r="U86" s="130"/>
      <c r="V86" s="130"/>
      <c r="W86" s="130"/>
      <c r="X86" s="130"/>
      <c r="Y86" s="133"/>
      <c r="Z86" s="130"/>
      <c r="AA86" s="134"/>
      <c r="AB86" s="130"/>
      <c r="AC86" s="130"/>
      <c r="AD86" s="130"/>
      <c r="AE86" s="130"/>
    </row>
    <row r="87" spans="1:31" ht="14.25" customHeight="1" x14ac:dyDescent="0.3">
      <c r="A87" s="130"/>
      <c r="B87" s="130"/>
      <c r="C87" s="130"/>
      <c r="D87" s="130"/>
      <c r="E87" s="130"/>
      <c r="F87" s="130"/>
      <c r="G87" s="130"/>
      <c r="H87" s="130"/>
      <c r="I87" s="131"/>
      <c r="J87" s="147"/>
      <c r="K87" s="132"/>
      <c r="L87" s="132"/>
      <c r="M87" s="132"/>
      <c r="N87" s="132"/>
      <c r="O87" s="132"/>
      <c r="P87" s="132"/>
      <c r="Q87" s="132"/>
      <c r="R87" s="130"/>
      <c r="S87" s="130"/>
      <c r="T87" s="130"/>
      <c r="U87" s="130"/>
      <c r="V87" s="130"/>
      <c r="W87" s="130"/>
      <c r="X87" s="130"/>
      <c r="Y87" s="133"/>
      <c r="Z87" s="130"/>
      <c r="AA87" s="134"/>
      <c r="AB87" s="130"/>
      <c r="AC87" s="130"/>
      <c r="AD87" s="130"/>
      <c r="AE87" s="130"/>
    </row>
    <row r="88" spans="1:31" ht="14.25" customHeight="1" x14ac:dyDescent="0.3">
      <c r="A88" s="130"/>
      <c r="B88" s="130"/>
      <c r="C88" s="130"/>
      <c r="D88" s="130"/>
      <c r="E88" s="130"/>
      <c r="F88" s="130"/>
      <c r="G88" s="130"/>
      <c r="H88" s="130"/>
      <c r="I88" s="131"/>
      <c r="J88" s="147"/>
      <c r="K88" s="132"/>
      <c r="L88" s="132"/>
      <c r="M88" s="132"/>
      <c r="N88" s="132"/>
      <c r="O88" s="132"/>
      <c r="P88" s="132"/>
      <c r="Q88" s="132"/>
      <c r="R88" s="130"/>
      <c r="S88" s="130"/>
      <c r="T88" s="130"/>
      <c r="U88" s="130"/>
      <c r="V88" s="130"/>
      <c r="W88" s="130"/>
      <c r="X88" s="130"/>
      <c r="Y88" s="133"/>
      <c r="Z88" s="130"/>
      <c r="AA88" s="134"/>
      <c r="AB88" s="130"/>
      <c r="AC88" s="130"/>
      <c r="AD88" s="130"/>
      <c r="AE88" s="130"/>
    </row>
    <row r="89" spans="1:31" ht="14.25" customHeight="1" x14ac:dyDescent="0.3">
      <c r="A89" s="130"/>
      <c r="B89" s="130"/>
      <c r="C89" s="130"/>
      <c r="D89" s="130"/>
      <c r="E89" s="130"/>
      <c r="F89" s="130"/>
      <c r="G89" s="130"/>
      <c r="H89" s="130"/>
      <c r="I89" s="131"/>
      <c r="J89" s="147"/>
      <c r="K89" s="132"/>
      <c r="L89" s="132"/>
      <c r="M89" s="132"/>
      <c r="N89" s="132"/>
      <c r="O89" s="132"/>
      <c r="P89" s="132"/>
      <c r="Q89" s="132"/>
      <c r="R89" s="130"/>
      <c r="S89" s="130"/>
      <c r="T89" s="130"/>
      <c r="U89" s="130"/>
      <c r="V89" s="130"/>
      <c r="W89" s="130"/>
      <c r="X89" s="130"/>
      <c r="Y89" s="133"/>
      <c r="Z89" s="130"/>
      <c r="AA89" s="134"/>
      <c r="AB89" s="130"/>
      <c r="AC89" s="130"/>
      <c r="AD89" s="130"/>
      <c r="AE89" s="130"/>
    </row>
    <row r="90" spans="1:31" ht="14.25" customHeight="1" x14ac:dyDescent="0.3">
      <c r="A90" s="130"/>
      <c r="B90" s="130"/>
      <c r="C90" s="130"/>
      <c r="D90" s="130"/>
      <c r="E90" s="130"/>
      <c r="F90" s="130"/>
      <c r="G90" s="130"/>
      <c r="H90" s="130"/>
      <c r="I90" s="131"/>
      <c r="J90" s="147"/>
      <c r="K90" s="132"/>
      <c r="L90" s="132"/>
      <c r="M90" s="132"/>
      <c r="N90" s="132"/>
      <c r="O90" s="132"/>
      <c r="P90" s="132"/>
      <c r="Q90" s="132"/>
      <c r="R90" s="130"/>
      <c r="S90" s="130"/>
      <c r="T90" s="130"/>
      <c r="U90" s="130"/>
      <c r="V90" s="130"/>
      <c r="W90" s="130"/>
      <c r="X90" s="130"/>
      <c r="Y90" s="133"/>
      <c r="Z90" s="130"/>
      <c r="AA90" s="134"/>
      <c r="AB90" s="130"/>
      <c r="AC90" s="130"/>
      <c r="AD90" s="130"/>
      <c r="AE90" s="130"/>
    </row>
    <row r="91" spans="1:31" ht="14.25" customHeight="1" x14ac:dyDescent="0.3">
      <c r="A91" s="130"/>
      <c r="B91" s="130"/>
      <c r="C91" s="130"/>
      <c r="D91" s="130"/>
      <c r="E91" s="130"/>
      <c r="F91" s="130"/>
      <c r="G91" s="130"/>
      <c r="H91" s="130"/>
      <c r="I91" s="131"/>
      <c r="J91" s="147"/>
      <c r="K91" s="132"/>
      <c r="L91" s="132"/>
      <c r="M91" s="132"/>
      <c r="N91" s="132"/>
      <c r="O91" s="132"/>
      <c r="P91" s="132"/>
      <c r="Q91" s="132"/>
      <c r="R91" s="130"/>
      <c r="S91" s="130"/>
      <c r="T91" s="130"/>
      <c r="U91" s="130"/>
      <c r="V91" s="130"/>
      <c r="W91" s="130"/>
      <c r="X91" s="130"/>
      <c r="Y91" s="133"/>
      <c r="Z91" s="130"/>
      <c r="AA91" s="134"/>
      <c r="AB91" s="130"/>
      <c r="AC91" s="130"/>
      <c r="AD91" s="130"/>
      <c r="AE91" s="130"/>
    </row>
    <row r="92" spans="1:31" ht="14.25" customHeight="1" x14ac:dyDescent="0.3">
      <c r="A92" s="130"/>
      <c r="B92" s="130"/>
      <c r="C92" s="130"/>
      <c r="D92" s="130"/>
      <c r="E92" s="130"/>
      <c r="F92" s="130"/>
      <c r="G92" s="130"/>
      <c r="H92" s="130"/>
      <c r="I92" s="131"/>
      <c r="J92" s="147"/>
      <c r="K92" s="132"/>
      <c r="L92" s="132"/>
      <c r="M92" s="132"/>
      <c r="N92" s="132"/>
      <c r="O92" s="132"/>
      <c r="P92" s="132"/>
      <c r="Q92" s="132"/>
      <c r="R92" s="130"/>
      <c r="S92" s="130"/>
      <c r="T92" s="130"/>
      <c r="U92" s="130"/>
      <c r="V92" s="130"/>
      <c r="W92" s="130"/>
      <c r="X92" s="130"/>
      <c r="Y92" s="133"/>
      <c r="Z92" s="130"/>
      <c r="AA92" s="134"/>
      <c r="AB92" s="130"/>
      <c r="AC92" s="130"/>
      <c r="AD92" s="130"/>
      <c r="AE92" s="130"/>
    </row>
    <row r="93" spans="1:31" ht="14.25" customHeight="1" x14ac:dyDescent="0.3">
      <c r="A93" s="130"/>
      <c r="B93" s="130"/>
      <c r="C93" s="130"/>
      <c r="D93" s="130"/>
      <c r="E93" s="130"/>
      <c r="F93" s="130"/>
      <c r="G93" s="130"/>
      <c r="H93" s="130"/>
      <c r="I93" s="131"/>
      <c r="J93" s="147"/>
      <c r="K93" s="132"/>
      <c r="L93" s="132"/>
      <c r="M93" s="132"/>
      <c r="N93" s="132"/>
      <c r="O93" s="132"/>
      <c r="P93" s="132"/>
      <c r="Q93" s="132"/>
      <c r="R93" s="130"/>
      <c r="S93" s="130"/>
      <c r="T93" s="130"/>
      <c r="U93" s="130"/>
      <c r="V93" s="130"/>
      <c r="W93" s="130"/>
      <c r="X93" s="130"/>
      <c r="Y93" s="133"/>
      <c r="Z93" s="130"/>
      <c r="AA93" s="134"/>
      <c r="AB93" s="130"/>
      <c r="AC93" s="130"/>
      <c r="AD93" s="130"/>
      <c r="AE93" s="130"/>
    </row>
    <row r="94" spans="1:31" ht="14.25" customHeight="1" x14ac:dyDescent="0.3">
      <c r="A94" s="130"/>
      <c r="B94" s="130"/>
      <c r="C94" s="130"/>
      <c r="D94" s="130"/>
      <c r="E94" s="130"/>
      <c r="F94" s="130"/>
      <c r="G94" s="130"/>
      <c r="H94" s="130"/>
      <c r="I94" s="131"/>
      <c r="J94" s="147"/>
      <c r="K94" s="132"/>
      <c r="L94" s="132"/>
      <c r="M94" s="132"/>
      <c r="N94" s="132"/>
      <c r="O94" s="132"/>
      <c r="P94" s="132"/>
      <c r="Q94" s="132"/>
      <c r="R94" s="130"/>
      <c r="S94" s="130"/>
      <c r="T94" s="130"/>
      <c r="U94" s="130"/>
      <c r="V94" s="130"/>
      <c r="W94" s="130"/>
      <c r="X94" s="130"/>
      <c r="Y94" s="133"/>
      <c r="Z94" s="130"/>
      <c r="AA94" s="134"/>
      <c r="AB94" s="130"/>
      <c r="AC94" s="130"/>
      <c r="AD94" s="130"/>
      <c r="AE94" s="130"/>
    </row>
    <row r="95" spans="1:31" ht="14.2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1"/>
      <c r="J95" s="147"/>
      <c r="K95" s="132"/>
      <c r="L95" s="132"/>
      <c r="M95" s="132"/>
      <c r="N95" s="132"/>
      <c r="O95" s="132"/>
      <c r="P95" s="132"/>
      <c r="Q95" s="132"/>
      <c r="R95" s="130"/>
      <c r="S95" s="130"/>
      <c r="T95" s="130"/>
      <c r="U95" s="130"/>
      <c r="V95" s="130"/>
      <c r="W95" s="130"/>
      <c r="X95" s="130"/>
      <c r="Y95" s="133"/>
      <c r="Z95" s="130"/>
      <c r="AA95" s="134"/>
      <c r="AB95" s="130"/>
      <c r="AC95" s="130"/>
      <c r="AD95" s="130"/>
      <c r="AE95" s="130"/>
    </row>
    <row r="96" spans="1:31" ht="14.25" customHeight="1" x14ac:dyDescent="0.3">
      <c r="A96" s="130"/>
      <c r="B96" s="130"/>
      <c r="C96" s="130"/>
      <c r="D96" s="130"/>
      <c r="E96" s="130"/>
      <c r="F96" s="130"/>
      <c r="G96" s="130"/>
      <c r="H96" s="130"/>
      <c r="I96" s="131"/>
      <c r="J96" s="147"/>
      <c r="K96" s="132"/>
      <c r="L96" s="132"/>
      <c r="M96" s="132"/>
      <c r="N96" s="132"/>
      <c r="O96" s="132"/>
      <c r="P96" s="132"/>
      <c r="Q96" s="132"/>
      <c r="R96" s="130"/>
      <c r="S96" s="130"/>
      <c r="T96" s="130"/>
      <c r="U96" s="130"/>
      <c r="V96" s="130"/>
      <c r="W96" s="130"/>
      <c r="X96" s="130"/>
      <c r="Y96" s="133"/>
      <c r="Z96" s="130"/>
      <c r="AA96" s="134"/>
      <c r="AB96" s="130"/>
      <c r="AC96" s="130"/>
      <c r="AD96" s="130"/>
      <c r="AE96" s="130"/>
    </row>
    <row r="97" spans="1:31" ht="14.25" customHeight="1" x14ac:dyDescent="0.3">
      <c r="A97" s="130"/>
      <c r="B97" s="130"/>
      <c r="C97" s="130"/>
      <c r="D97" s="130"/>
      <c r="E97" s="130"/>
      <c r="F97" s="130"/>
      <c r="G97" s="130"/>
      <c r="H97" s="130"/>
      <c r="I97" s="131"/>
      <c r="J97" s="147"/>
      <c r="K97" s="132"/>
      <c r="L97" s="132"/>
      <c r="M97" s="132"/>
      <c r="N97" s="132"/>
      <c r="O97" s="132"/>
      <c r="P97" s="132"/>
      <c r="Q97" s="132"/>
      <c r="R97" s="130"/>
      <c r="S97" s="130"/>
      <c r="T97" s="130"/>
      <c r="U97" s="130"/>
      <c r="V97" s="130"/>
      <c r="W97" s="130"/>
      <c r="X97" s="130"/>
      <c r="Y97" s="133"/>
      <c r="Z97" s="130"/>
      <c r="AA97" s="134"/>
      <c r="AB97" s="130"/>
      <c r="AC97" s="130"/>
      <c r="AD97" s="130"/>
      <c r="AE97" s="130"/>
    </row>
    <row r="98" spans="1:31" ht="14.25" customHeight="1" x14ac:dyDescent="0.3">
      <c r="A98" s="130"/>
      <c r="B98" s="130"/>
      <c r="C98" s="130"/>
      <c r="D98" s="130"/>
      <c r="E98" s="130"/>
      <c r="F98" s="130"/>
      <c r="G98" s="130"/>
      <c r="H98" s="130"/>
      <c r="I98" s="131"/>
      <c r="J98" s="147"/>
      <c r="K98" s="132"/>
      <c r="L98" s="132"/>
      <c r="M98" s="132"/>
      <c r="N98" s="132"/>
      <c r="O98" s="132"/>
      <c r="P98" s="132"/>
      <c r="Q98" s="132"/>
      <c r="R98" s="130"/>
      <c r="S98" s="130"/>
      <c r="T98" s="130"/>
      <c r="U98" s="130"/>
      <c r="V98" s="130"/>
      <c r="W98" s="130"/>
      <c r="X98" s="130"/>
      <c r="Y98" s="133"/>
      <c r="Z98" s="130"/>
      <c r="AA98" s="134"/>
      <c r="AB98" s="130"/>
      <c r="AC98" s="130"/>
      <c r="AD98" s="130"/>
      <c r="AE98" s="130"/>
    </row>
    <row r="99" spans="1:31" ht="14.25" customHeight="1" x14ac:dyDescent="0.3">
      <c r="A99" s="130"/>
      <c r="B99" s="130"/>
      <c r="C99" s="130"/>
      <c r="D99" s="130"/>
      <c r="E99" s="130"/>
      <c r="F99" s="130"/>
      <c r="G99" s="130"/>
      <c r="H99" s="130"/>
      <c r="I99" s="131"/>
      <c r="J99" s="147"/>
      <c r="K99" s="132"/>
      <c r="L99" s="132"/>
      <c r="M99" s="132"/>
      <c r="N99" s="132"/>
      <c r="O99" s="132"/>
      <c r="P99" s="132"/>
      <c r="Q99" s="132"/>
      <c r="R99" s="130"/>
      <c r="S99" s="130"/>
      <c r="T99" s="130"/>
      <c r="U99" s="130"/>
      <c r="V99" s="130"/>
      <c r="W99" s="130"/>
      <c r="X99" s="130"/>
      <c r="Y99" s="133"/>
      <c r="Z99" s="130"/>
      <c r="AA99" s="134"/>
      <c r="AB99" s="130"/>
      <c r="AC99" s="130"/>
      <c r="AD99" s="130"/>
      <c r="AE99" s="130"/>
    </row>
    <row r="100" spans="1:31" ht="14.25" customHeight="1" x14ac:dyDescent="0.3">
      <c r="A100" s="130"/>
      <c r="B100" s="130"/>
      <c r="C100" s="130"/>
      <c r="D100" s="130"/>
      <c r="E100" s="130"/>
      <c r="F100" s="130"/>
      <c r="G100" s="130"/>
      <c r="H100" s="130"/>
      <c r="I100" s="131"/>
      <c r="J100" s="147"/>
      <c r="K100" s="132"/>
      <c r="L100" s="132"/>
      <c r="M100" s="132"/>
      <c r="N100" s="132"/>
      <c r="O100" s="132"/>
      <c r="P100" s="132"/>
      <c r="Q100" s="132"/>
      <c r="R100" s="130"/>
      <c r="S100" s="130"/>
      <c r="T100" s="130"/>
      <c r="U100" s="130"/>
      <c r="V100" s="130"/>
      <c r="W100" s="130"/>
      <c r="X100" s="130"/>
      <c r="Y100" s="133"/>
      <c r="Z100" s="130"/>
      <c r="AA100" s="134"/>
      <c r="AB100" s="130"/>
      <c r="AC100" s="130"/>
      <c r="AD100" s="130"/>
      <c r="AE100" s="130"/>
    </row>
    <row r="101" spans="1:31" ht="14.25" customHeight="1" x14ac:dyDescent="0.3">
      <c r="A101" s="130"/>
      <c r="B101" s="130"/>
      <c r="C101" s="130"/>
      <c r="D101" s="130"/>
      <c r="E101" s="130"/>
      <c r="F101" s="130"/>
      <c r="G101" s="130"/>
      <c r="H101" s="130"/>
      <c r="I101" s="131"/>
      <c r="J101" s="147"/>
      <c r="K101" s="132"/>
      <c r="L101" s="132"/>
      <c r="M101" s="132"/>
      <c r="N101" s="132"/>
      <c r="O101" s="132"/>
      <c r="P101" s="132"/>
      <c r="Q101" s="132"/>
      <c r="R101" s="130"/>
      <c r="S101" s="130"/>
      <c r="T101" s="130"/>
      <c r="U101" s="130"/>
      <c r="V101" s="130"/>
      <c r="W101" s="130"/>
      <c r="X101" s="130"/>
      <c r="Y101" s="133"/>
      <c r="Z101" s="130"/>
      <c r="AA101" s="134"/>
      <c r="AB101" s="130"/>
      <c r="AC101" s="130"/>
      <c r="AD101" s="130"/>
      <c r="AE101" s="130"/>
    </row>
    <row r="102" spans="1:31" ht="14.25" customHeight="1" x14ac:dyDescent="0.3">
      <c r="A102" s="130"/>
      <c r="B102" s="130"/>
      <c r="C102" s="130"/>
      <c r="D102" s="130"/>
      <c r="E102" s="130"/>
      <c r="F102" s="130"/>
      <c r="G102" s="130"/>
      <c r="H102" s="130"/>
      <c r="I102" s="131"/>
      <c r="J102" s="147"/>
      <c r="K102" s="132"/>
      <c r="L102" s="132"/>
      <c r="M102" s="132"/>
      <c r="N102" s="132"/>
      <c r="O102" s="132"/>
      <c r="P102" s="132"/>
      <c r="Q102" s="132"/>
      <c r="R102" s="130"/>
      <c r="S102" s="130"/>
      <c r="T102" s="130"/>
      <c r="U102" s="130"/>
      <c r="V102" s="130"/>
      <c r="W102" s="130"/>
      <c r="X102" s="130"/>
      <c r="Y102" s="133"/>
      <c r="Z102" s="130"/>
      <c r="AA102" s="134"/>
      <c r="AB102" s="130"/>
      <c r="AC102" s="130"/>
      <c r="AD102" s="130"/>
      <c r="AE102" s="130"/>
    </row>
    <row r="103" spans="1:31" ht="14.25" customHeight="1" x14ac:dyDescent="0.3">
      <c r="A103" s="130"/>
      <c r="B103" s="130"/>
      <c r="C103" s="130"/>
      <c r="D103" s="130"/>
      <c r="E103" s="130"/>
      <c r="F103" s="130"/>
      <c r="G103" s="130"/>
      <c r="H103" s="130"/>
      <c r="I103" s="131"/>
      <c r="J103" s="147"/>
      <c r="K103" s="132"/>
      <c r="L103" s="132"/>
      <c r="M103" s="132"/>
      <c r="N103" s="132"/>
      <c r="O103" s="132"/>
      <c r="P103" s="132"/>
      <c r="Q103" s="132"/>
      <c r="R103" s="130"/>
      <c r="S103" s="130"/>
      <c r="T103" s="130"/>
      <c r="U103" s="130"/>
      <c r="V103" s="130"/>
      <c r="W103" s="130"/>
      <c r="X103" s="130"/>
      <c r="Y103" s="133"/>
      <c r="Z103" s="130"/>
      <c r="AA103" s="134"/>
      <c r="AB103" s="130"/>
      <c r="AC103" s="130"/>
      <c r="AD103" s="130"/>
      <c r="AE103" s="130"/>
    </row>
    <row r="104" spans="1:31" ht="14.25" customHeight="1" x14ac:dyDescent="0.3">
      <c r="A104" s="130"/>
      <c r="B104" s="130"/>
      <c r="C104" s="130"/>
      <c r="D104" s="130"/>
      <c r="E104" s="130"/>
      <c r="F104" s="130"/>
      <c r="G104" s="130"/>
      <c r="H104" s="130"/>
      <c r="I104" s="131"/>
      <c r="J104" s="147"/>
      <c r="K104" s="132"/>
      <c r="L104" s="132"/>
      <c r="M104" s="132"/>
      <c r="N104" s="132"/>
      <c r="O104" s="132"/>
      <c r="P104" s="132"/>
      <c r="Q104" s="132"/>
      <c r="R104" s="130"/>
      <c r="S104" s="130"/>
      <c r="T104" s="130"/>
      <c r="U104" s="130"/>
      <c r="V104" s="130"/>
      <c r="W104" s="130"/>
      <c r="X104" s="130"/>
      <c r="Y104" s="133"/>
      <c r="Z104" s="130"/>
      <c r="AA104" s="134"/>
      <c r="AB104" s="130"/>
      <c r="AC104" s="130"/>
      <c r="AD104" s="130"/>
      <c r="AE104" s="130"/>
    </row>
    <row r="105" spans="1:31" ht="14.25" customHeight="1" x14ac:dyDescent="0.3">
      <c r="A105" s="130"/>
      <c r="B105" s="130"/>
      <c r="C105" s="130"/>
      <c r="D105" s="130"/>
      <c r="E105" s="130"/>
      <c r="F105" s="130"/>
      <c r="G105" s="130"/>
      <c r="H105" s="130"/>
      <c r="I105" s="131"/>
      <c r="J105" s="147"/>
      <c r="K105" s="132"/>
      <c r="L105" s="132"/>
      <c r="M105" s="132"/>
      <c r="N105" s="132"/>
      <c r="O105" s="132"/>
      <c r="P105" s="132"/>
      <c r="Q105" s="132"/>
      <c r="R105" s="130"/>
      <c r="S105" s="130"/>
      <c r="T105" s="130"/>
      <c r="U105" s="130"/>
      <c r="V105" s="130"/>
      <c r="W105" s="130"/>
      <c r="X105" s="130"/>
      <c r="Y105" s="133"/>
      <c r="Z105" s="130"/>
      <c r="AA105" s="134"/>
      <c r="AB105" s="130"/>
      <c r="AC105" s="130"/>
      <c r="AD105" s="130"/>
      <c r="AE105" s="130"/>
    </row>
    <row r="106" spans="1:31" ht="14.25" customHeight="1" x14ac:dyDescent="0.3">
      <c r="A106" s="130"/>
      <c r="B106" s="130"/>
      <c r="C106" s="130"/>
      <c r="D106" s="130"/>
      <c r="E106" s="130"/>
      <c r="F106" s="130"/>
      <c r="G106" s="130"/>
      <c r="H106" s="130"/>
      <c r="I106" s="131"/>
      <c r="J106" s="147"/>
      <c r="K106" s="132"/>
      <c r="L106" s="132"/>
      <c r="M106" s="132"/>
      <c r="N106" s="132"/>
      <c r="O106" s="132"/>
      <c r="P106" s="132"/>
      <c r="Q106" s="132"/>
      <c r="R106" s="130"/>
      <c r="S106" s="130"/>
      <c r="T106" s="130"/>
      <c r="U106" s="130"/>
      <c r="V106" s="130"/>
      <c r="W106" s="130"/>
      <c r="X106" s="130"/>
      <c r="Y106" s="133"/>
      <c r="Z106" s="130"/>
      <c r="AA106" s="134"/>
      <c r="AB106" s="130"/>
      <c r="AC106" s="130"/>
      <c r="AD106" s="130"/>
      <c r="AE106" s="130"/>
    </row>
    <row r="107" spans="1:31" ht="14.25" customHeight="1" x14ac:dyDescent="0.3">
      <c r="A107" s="130"/>
      <c r="B107" s="130"/>
      <c r="C107" s="130"/>
      <c r="D107" s="130"/>
      <c r="E107" s="130"/>
      <c r="F107" s="130"/>
      <c r="G107" s="130"/>
      <c r="H107" s="130"/>
      <c r="I107" s="131"/>
      <c r="J107" s="147"/>
      <c r="K107" s="132"/>
      <c r="L107" s="132"/>
      <c r="M107" s="132"/>
      <c r="N107" s="132"/>
      <c r="O107" s="132"/>
      <c r="P107" s="132"/>
      <c r="Q107" s="132"/>
      <c r="R107" s="130"/>
      <c r="S107" s="130"/>
      <c r="T107" s="130"/>
      <c r="U107" s="130"/>
      <c r="V107" s="130"/>
      <c r="W107" s="130"/>
      <c r="X107" s="130"/>
      <c r="Y107" s="133"/>
      <c r="Z107" s="130"/>
      <c r="AA107" s="134"/>
      <c r="AB107" s="130"/>
      <c r="AC107" s="130"/>
      <c r="AD107" s="130"/>
      <c r="AE107" s="130"/>
    </row>
    <row r="108" spans="1:31" ht="14.25" customHeight="1" x14ac:dyDescent="0.3">
      <c r="A108" s="130"/>
      <c r="B108" s="130"/>
      <c r="C108" s="130"/>
      <c r="D108" s="130"/>
      <c r="E108" s="130"/>
      <c r="F108" s="130"/>
      <c r="G108" s="130"/>
      <c r="H108" s="130"/>
      <c r="I108" s="131"/>
      <c r="J108" s="147"/>
      <c r="K108" s="132"/>
      <c r="L108" s="132"/>
      <c r="M108" s="132"/>
      <c r="N108" s="132"/>
      <c r="O108" s="132"/>
      <c r="P108" s="132"/>
      <c r="Q108" s="132"/>
      <c r="R108" s="130"/>
      <c r="S108" s="130"/>
      <c r="T108" s="130"/>
      <c r="U108" s="130"/>
      <c r="V108" s="130"/>
      <c r="W108" s="130"/>
      <c r="X108" s="130"/>
      <c r="Y108" s="133"/>
      <c r="Z108" s="130"/>
      <c r="AA108" s="134"/>
      <c r="AB108" s="130"/>
      <c r="AC108" s="130"/>
      <c r="AD108" s="130"/>
      <c r="AE108" s="130"/>
    </row>
    <row r="109" spans="1:31" ht="14.25" customHeight="1" x14ac:dyDescent="0.3">
      <c r="A109" s="130"/>
      <c r="B109" s="130"/>
      <c r="C109" s="130"/>
      <c r="D109" s="130"/>
      <c r="E109" s="130"/>
      <c r="F109" s="130"/>
      <c r="G109" s="130"/>
      <c r="H109" s="130"/>
      <c r="I109" s="131"/>
      <c r="J109" s="147"/>
      <c r="K109" s="132"/>
      <c r="L109" s="132"/>
      <c r="M109" s="132"/>
      <c r="N109" s="132"/>
      <c r="O109" s="132"/>
      <c r="P109" s="132"/>
      <c r="Q109" s="132"/>
      <c r="R109" s="130"/>
      <c r="S109" s="130"/>
      <c r="T109" s="130"/>
      <c r="U109" s="130"/>
      <c r="V109" s="130"/>
      <c r="W109" s="130"/>
      <c r="X109" s="130"/>
      <c r="Y109" s="133"/>
      <c r="Z109" s="130"/>
      <c r="AA109" s="134"/>
      <c r="AB109" s="130"/>
      <c r="AC109" s="130"/>
      <c r="AD109" s="130"/>
      <c r="AE109" s="130"/>
    </row>
    <row r="110" spans="1:31" ht="14.25" customHeight="1" x14ac:dyDescent="0.3">
      <c r="A110" s="130"/>
      <c r="B110" s="130"/>
      <c r="C110" s="130"/>
      <c r="D110" s="130"/>
      <c r="E110" s="130"/>
      <c r="F110" s="130"/>
      <c r="G110" s="130"/>
      <c r="H110" s="130"/>
      <c r="I110" s="131"/>
      <c r="J110" s="147"/>
      <c r="K110" s="132"/>
      <c r="L110" s="132"/>
      <c r="M110" s="132"/>
      <c r="N110" s="132"/>
      <c r="O110" s="132"/>
      <c r="P110" s="132"/>
      <c r="Q110" s="132"/>
      <c r="R110" s="130"/>
      <c r="S110" s="130"/>
      <c r="T110" s="130"/>
      <c r="U110" s="130"/>
      <c r="V110" s="130"/>
      <c r="W110" s="130"/>
      <c r="X110" s="130"/>
      <c r="Y110" s="133"/>
      <c r="Z110" s="130"/>
      <c r="AA110" s="134"/>
      <c r="AB110" s="130"/>
      <c r="AC110" s="130"/>
      <c r="AD110" s="130"/>
      <c r="AE110" s="130"/>
    </row>
    <row r="111" spans="1:31" ht="14.25" customHeight="1" x14ac:dyDescent="0.3">
      <c r="A111" s="130"/>
      <c r="B111" s="130"/>
      <c r="C111" s="130"/>
      <c r="D111" s="130"/>
      <c r="E111" s="130"/>
      <c r="F111" s="130"/>
      <c r="G111" s="130"/>
      <c r="H111" s="130"/>
      <c r="I111" s="131"/>
      <c r="J111" s="147"/>
      <c r="K111" s="132"/>
      <c r="L111" s="132"/>
      <c r="M111" s="132"/>
      <c r="N111" s="132"/>
      <c r="O111" s="132"/>
      <c r="P111" s="132"/>
      <c r="Q111" s="132"/>
      <c r="R111" s="130"/>
      <c r="S111" s="130"/>
      <c r="T111" s="130"/>
      <c r="U111" s="130"/>
      <c r="V111" s="130"/>
      <c r="W111" s="130"/>
      <c r="X111" s="130"/>
      <c r="Y111" s="133"/>
      <c r="Z111" s="130"/>
      <c r="AA111" s="134"/>
      <c r="AB111" s="130"/>
      <c r="AC111" s="130"/>
      <c r="AD111" s="130"/>
      <c r="AE111" s="130"/>
    </row>
    <row r="112" spans="1:31" ht="14.25" customHeight="1" x14ac:dyDescent="0.3">
      <c r="A112" s="130"/>
      <c r="B112" s="130"/>
      <c r="C112" s="130"/>
      <c r="D112" s="130"/>
      <c r="E112" s="130"/>
      <c r="F112" s="130"/>
      <c r="G112" s="130"/>
      <c r="H112" s="130"/>
      <c r="I112" s="131"/>
      <c r="J112" s="147"/>
      <c r="K112" s="132"/>
      <c r="L112" s="132"/>
      <c r="M112" s="132"/>
      <c r="N112" s="132"/>
      <c r="O112" s="132"/>
      <c r="P112" s="132"/>
      <c r="Q112" s="132"/>
      <c r="R112" s="130"/>
      <c r="S112" s="130"/>
      <c r="T112" s="130"/>
      <c r="U112" s="130"/>
      <c r="V112" s="130"/>
      <c r="W112" s="130"/>
      <c r="X112" s="130"/>
      <c r="Y112" s="133"/>
      <c r="Z112" s="130"/>
      <c r="AA112" s="134"/>
      <c r="AB112" s="130"/>
      <c r="AC112" s="130"/>
      <c r="AD112" s="130"/>
      <c r="AE112" s="130"/>
    </row>
    <row r="113" spans="1:31" ht="14.25" customHeight="1" x14ac:dyDescent="0.3">
      <c r="A113" s="130"/>
      <c r="B113" s="130"/>
      <c r="C113" s="130"/>
      <c r="D113" s="130"/>
      <c r="E113" s="130"/>
      <c r="F113" s="130"/>
      <c r="G113" s="130"/>
      <c r="H113" s="130"/>
      <c r="I113" s="131"/>
      <c r="J113" s="147"/>
      <c r="K113" s="132"/>
      <c r="L113" s="132"/>
      <c r="M113" s="132"/>
      <c r="N113" s="132"/>
      <c r="O113" s="132"/>
      <c r="P113" s="132"/>
      <c r="Q113" s="132"/>
      <c r="R113" s="130"/>
      <c r="S113" s="130"/>
      <c r="T113" s="130"/>
      <c r="U113" s="130"/>
      <c r="V113" s="130"/>
      <c r="W113" s="130"/>
      <c r="X113" s="130"/>
      <c r="Y113" s="133"/>
      <c r="Z113" s="130"/>
      <c r="AA113" s="134"/>
      <c r="AB113" s="130"/>
      <c r="AC113" s="130"/>
      <c r="AD113" s="130"/>
      <c r="AE113" s="130"/>
    </row>
    <row r="114" spans="1:31" ht="14.25" customHeight="1" x14ac:dyDescent="0.3">
      <c r="A114" s="130"/>
      <c r="B114" s="130"/>
      <c r="C114" s="130"/>
      <c r="D114" s="130"/>
      <c r="E114" s="130"/>
      <c r="F114" s="130"/>
      <c r="G114" s="130"/>
      <c r="H114" s="130"/>
      <c r="I114" s="131"/>
      <c r="J114" s="147"/>
      <c r="K114" s="132"/>
      <c r="L114" s="132"/>
      <c r="M114" s="132"/>
      <c r="N114" s="132"/>
      <c r="O114" s="132"/>
      <c r="P114" s="132"/>
      <c r="Q114" s="132"/>
      <c r="R114" s="130"/>
      <c r="S114" s="130"/>
      <c r="T114" s="130"/>
      <c r="U114" s="130"/>
      <c r="V114" s="130"/>
      <c r="W114" s="130"/>
      <c r="X114" s="130"/>
      <c r="Y114" s="133"/>
      <c r="Z114" s="130"/>
      <c r="AA114" s="134"/>
      <c r="AB114" s="130"/>
      <c r="AC114" s="130"/>
      <c r="AD114" s="130"/>
      <c r="AE114" s="130"/>
    </row>
    <row r="115" spans="1:31" ht="14.25" customHeight="1" x14ac:dyDescent="0.3">
      <c r="A115" s="130"/>
      <c r="B115" s="130"/>
      <c r="C115" s="130"/>
      <c r="D115" s="130"/>
      <c r="E115" s="130"/>
      <c r="F115" s="130"/>
      <c r="G115" s="130"/>
      <c r="H115" s="130"/>
      <c r="I115" s="131"/>
      <c r="J115" s="147"/>
      <c r="K115" s="132"/>
      <c r="L115" s="132"/>
      <c r="M115" s="132"/>
      <c r="N115" s="132"/>
      <c r="O115" s="132"/>
      <c r="P115" s="132"/>
      <c r="Q115" s="132"/>
      <c r="R115" s="130"/>
      <c r="S115" s="130"/>
      <c r="T115" s="130"/>
      <c r="U115" s="130"/>
      <c r="V115" s="130"/>
      <c r="W115" s="130"/>
      <c r="X115" s="130"/>
      <c r="Y115" s="133"/>
      <c r="Z115" s="130"/>
      <c r="AA115" s="134"/>
      <c r="AB115" s="130"/>
      <c r="AC115" s="130"/>
      <c r="AD115" s="130"/>
      <c r="AE115" s="130"/>
    </row>
    <row r="116" spans="1:31" ht="14.25" customHeight="1" x14ac:dyDescent="0.3">
      <c r="A116" s="130"/>
      <c r="B116" s="130"/>
      <c r="C116" s="130"/>
      <c r="D116" s="130"/>
      <c r="E116" s="130"/>
      <c r="F116" s="130"/>
      <c r="G116" s="130"/>
      <c r="H116" s="130"/>
      <c r="I116" s="131"/>
      <c r="J116" s="147"/>
      <c r="K116" s="132"/>
      <c r="L116" s="132"/>
      <c r="M116" s="132"/>
      <c r="N116" s="132"/>
      <c r="O116" s="132"/>
      <c r="P116" s="132"/>
      <c r="Q116" s="132"/>
      <c r="R116" s="130"/>
      <c r="S116" s="130"/>
      <c r="T116" s="130"/>
      <c r="U116" s="130"/>
      <c r="V116" s="130"/>
      <c r="W116" s="130"/>
      <c r="X116" s="130"/>
      <c r="Y116" s="133"/>
      <c r="Z116" s="130"/>
      <c r="AA116" s="134"/>
      <c r="AB116" s="130"/>
      <c r="AC116" s="130"/>
      <c r="AD116" s="130"/>
      <c r="AE116" s="130"/>
    </row>
    <row r="117" spans="1:31" ht="14.25" customHeight="1" x14ac:dyDescent="0.3">
      <c r="A117" s="130"/>
      <c r="B117" s="130"/>
      <c r="C117" s="130"/>
      <c r="D117" s="130"/>
      <c r="E117" s="130"/>
      <c r="F117" s="130"/>
      <c r="G117" s="130"/>
      <c r="H117" s="130"/>
      <c r="I117" s="131"/>
      <c r="J117" s="147"/>
      <c r="K117" s="132"/>
      <c r="L117" s="132"/>
      <c r="M117" s="132"/>
      <c r="N117" s="132"/>
      <c r="O117" s="132"/>
      <c r="P117" s="132"/>
      <c r="Q117" s="132"/>
      <c r="R117" s="130"/>
      <c r="S117" s="130"/>
      <c r="T117" s="130"/>
      <c r="U117" s="130"/>
      <c r="V117" s="130"/>
      <c r="W117" s="130"/>
      <c r="X117" s="130"/>
      <c r="Y117" s="133"/>
      <c r="Z117" s="130"/>
      <c r="AA117" s="134"/>
      <c r="AB117" s="130"/>
      <c r="AC117" s="130"/>
      <c r="AD117" s="130"/>
      <c r="AE117" s="130"/>
    </row>
    <row r="118" spans="1:31" ht="14.25" customHeight="1" x14ac:dyDescent="0.3">
      <c r="A118" s="130"/>
      <c r="B118" s="130"/>
      <c r="C118" s="130"/>
      <c r="D118" s="130"/>
      <c r="E118" s="130"/>
      <c r="F118" s="130"/>
      <c r="G118" s="130"/>
      <c r="H118" s="130"/>
      <c r="I118" s="131"/>
      <c r="J118" s="147"/>
      <c r="K118" s="132"/>
      <c r="L118" s="132"/>
      <c r="M118" s="132"/>
      <c r="N118" s="132"/>
      <c r="O118" s="132"/>
      <c r="P118" s="132"/>
      <c r="Q118" s="132"/>
      <c r="R118" s="130"/>
      <c r="S118" s="130"/>
      <c r="T118" s="130"/>
      <c r="U118" s="130"/>
      <c r="V118" s="130"/>
      <c r="W118" s="130"/>
      <c r="X118" s="130"/>
      <c r="Y118" s="133"/>
      <c r="Z118" s="130"/>
      <c r="AA118" s="134"/>
      <c r="AB118" s="130"/>
      <c r="AC118" s="130"/>
      <c r="AD118" s="130"/>
      <c r="AE118" s="130"/>
    </row>
    <row r="119" spans="1:31" ht="14.25" customHeight="1" x14ac:dyDescent="0.3">
      <c r="A119" s="130"/>
      <c r="B119" s="130"/>
      <c r="C119" s="130"/>
      <c r="D119" s="130"/>
      <c r="E119" s="130"/>
      <c r="F119" s="130"/>
      <c r="G119" s="130"/>
      <c r="H119" s="130"/>
      <c r="I119" s="131"/>
      <c r="J119" s="147"/>
      <c r="K119" s="132"/>
      <c r="L119" s="132"/>
      <c r="M119" s="132"/>
      <c r="N119" s="132"/>
      <c r="O119" s="132"/>
      <c r="P119" s="132"/>
      <c r="Q119" s="132"/>
      <c r="R119" s="130"/>
      <c r="S119" s="130"/>
      <c r="T119" s="130"/>
      <c r="U119" s="130"/>
      <c r="V119" s="130"/>
      <c r="W119" s="130"/>
      <c r="X119" s="130"/>
      <c r="Y119" s="133"/>
      <c r="Z119" s="130"/>
      <c r="AA119" s="134"/>
      <c r="AB119" s="130"/>
      <c r="AC119" s="130"/>
      <c r="AD119" s="130"/>
      <c r="AE119" s="130"/>
    </row>
    <row r="120" spans="1:31" ht="14.25" customHeight="1" x14ac:dyDescent="0.3">
      <c r="A120" s="130"/>
      <c r="B120" s="130"/>
      <c r="C120" s="130"/>
      <c r="D120" s="130"/>
      <c r="E120" s="130"/>
      <c r="F120" s="130"/>
      <c r="G120" s="130"/>
      <c r="H120" s="130"/>
      <c r="I120" s="131"/>
      <c r="J120" s="147"/>
      <c r="K120" s="132"/>
      <c r="L120" s="132"/>
      <c r="M120" s="132"/>
      <c r="N120" s="132"/>
      <c r="O120" s="132"/>
      <c r="P120" s="132"/>
      <c r="Q120" s="132"/>
      <c r="R120" s="130"/>
      <c r="S120" s="130"/>
      <c r="T120" s="130"/>
      <c r="U120" s="130"/>
      <c r="V120" s="130"/>
      <c r="W120" s="130"/>
      <c r="X120" s="130"/>
      <c r="Y120" s="133"/>
      <c r="Z120" s="130"/>
      <c r="AA120" s="134"/>
      <c r="AB120" s="130"/>
      <c r="AC120" s="130"/>
      <c r="AD120" s="130"/>
      <c r="AE120" s="130"/>
    </row>
    <row r="121" spans="1:31" ht="14.25" customHeight="1" x14ac:dyDescent="0.3">
      <c r="A121" s="130"/>
      <c r="B121" s="130"/>
      <c r="C121" s="130"/>
      <c r="D121" s="130"/>
      <c r="E121" s="130"/>
      <c r="F121" s="130"/>
      <c r="G121" s="130"/>
      <c r="H121" s="130"/>
      <c r="I121" s="131"/>
      <c r="J121" s="147"/>
      <c r="K121" s="132"/>
      <c r="L121" s="132"/>
      <c r="M121" s="132"/>
      <c r="N121" s="132"/>
      <c r="O121" s="132"/>
      <c r="P121" s="132"/>
      <c r="Q121" s="132"/>
      <c r="R121" s="130"/>
      <c r="S121" s="130"/>
      <c r="T121" s="130"/>
      <c r="U121" s="130"/>
      <c r="V121" s="130"/>
      <c r="W121" s="130"/>
      <c r="X121" s="130"/>
      <c r="Y121" s="133"/>
      <c r="Z121" s="130"/>
      <c r="AA121" s="134"/>
      <c r="AB121" s="130"/>
      <c r="AC121" s="130"/>
      <c r="AD121" s="130"/>
      <c r="AE121" s="130"/>
    </row>
    <row r="122" spans="1:31" ht="14.25" customHeight="1" x14ac:dyDescent="0.3">
      <c r="A122" s="130"/>
      <c r="B122" s="130"/>
      <c r="C122" s="130"/>
      <c r="D122" s="130"/>
      <c r="E122" s="130"/>
      <c r="F122" s="130"/>
      <c r="G122" s="130"/>
      <c r="H122" s="130"/>
      <c r="I122" s="131"/>
      <c r="J122" s="147"/>
      <c r="K122" s="132"/>
      <c r="L122" s="132"/>
      <c r="M122" s="132"/>
      <c r="N122" s="132"/>
      <c r="O122" s="132"/>
      <c r="P122" s="132"/>
      <c r="Q122" s="132"/>
      <c r="R122" s="130"/>
      <c r="S122" s="130"/>
      <c r="T122" s="130"/>
      <c r="U122" s="130"/>
      <c r="V122" s="130"/>
      <c r="W122" s="130"/>
      <c r="X122" s="130"/>
      <c r="Y122" s="133"/>
      <c r="Z122" s="130"/>
      <c r="AA122" s="134"/>
      <c r="AB122" s="130"/>
      <c r="AC122" s="130"/>
      <c r="AD122" s="130"/>
      <c r="AE122" s="130"/>
    </row>
    <row r="123" spans="1:31" ht="14.25" customHeight="1" x14ac:dyDescent="0.3">
      <c r="A123" s="130"/>
      <c r="B123" s="130"/>
      <c r="C123" s="130"/>
      <c r="D123" s="130"/>
      <c r="E123" s="130"/>
      <c r="F123" s="130"/>
      <c r="G123" s="130"/>
      <c r="H123" s="130"/>
      <c r="I123" s="131"/>
      <c r="J123" s="147"/>
      <c r="K123" s="132"/>
      <c r="L123" s="132"/>
      <c r="M123" s="132"/>
      <c r="N123" s="132"/>
      <c r="O123" s="132"/>
      <c r="P123" s="132"/>
      <c r="Q123" s="132"/>
      <c r="R123" s="130"/>
      <c r="S123" s="130"/>
      <c r="T123" s="130"/>
      <c r="U123" s="130"/>
      <c r="V123" s="130"/>
      <c r="W123" s="130"/>
      <c r="X123" s="130"/>
      <c r="Y123" s="133"/>
      <c r="Z123" s="130"/>
      <c r="AA123" s="134"/>
      <c r="AB123" s="130"/>
      <c r="AC123" s="130"/>
      <c r="AD123" s="130"/>
      <c r="AE123" s="130"/>
    </row>
    <row r="124" spans="1:31" ht="14.25" customHeight="1" x14ac:dyDescent="0.3">
      <c r="A124" s="130"/>
      <c r="B124" s="130"/>
      <c r="C124" s="130"/>
      <c r="D124" s="130"/>
      <c r="E124" s="130"/>
      <c r="F124" s="130"/>
      <c r="G124" s="130"/>
      <c r="H124" s="130"/>
      <c r="I124" s="131"/>
      <c r="J124" s="147"/>
      <c r="K124" s="132"/>
      <c r="L124" s="132"/>
      <c r="M124" s="132"/>
      <c r="N124" s="132"/>
      <c r="O124" s="132"/>
      <c r="P124" s="132"/>
      <c r="Q124" s="132"/>
      <c r="R124" s="130"/>
      <c r="S124" s="130"/>
      <c r="T124" s="130"/>
      <c r="U124" s="130"/>
      <c r="V124" s="130"/>
      <c r="W124" s="130"/>
      <c r="X124" s="130"/>
      <c r="Y124" s="133"/>
      <c r="Z124" s="130"/>
      <c r="AA124" s="134"/>
      <c r="AB124" s="130"/>
      <c r="AC124" s="130"/>
      <c r="AD124" s="130"/>
      <c r="AE124" s="130"/>
    </row>
    <row r="125" spans="1:31" ht="14.25" customHeight="1" x14ac:dyDescent="0.3">
      <c r="A125" s="130"/>
      <c r="B125" s="130"/>
      <c r="C125" s="130"/>
      <c r="D125" s="130"/>
      <c r="E125" s="130"/>
      <c r="F125" s="130"/>
      <c r="G125" s="130"/>
      <c r="H125" s="130"/>
      <c r="I125" s="131"/>
      <c r="J125" s="147"/>
      <c r="K125" s="132"/>
      <c r="L125" s="132"/>
      <c r="M125" s="132"/>
      <c r="N125" s="132"/>
      <c r="O125" s="132"/>
      <c r="P125" s="132"/>
      <c r="Q125" s="132"/>
      <c r="R125" s="130"/>
      <c r="S125" s="130"/>
      <c r="T125" s="130"/>
      <c r="U125" s="130"/>
      <c r="V125" s="130"/>
      <c r="W125" s="130"/>
      <c r="X125" s="130"/>
      <c r="Y125" s="133"/>
      <c r="Z125" s="130"/>
      <c r="AA125" s="134"/>
      <c r="AB125" s="130"/>
      <c r="AC125" s="130"/>
      <c r="AD125" s="130"/>
      <c r="AE125" s="130"/>
    </row>
    <row r="126" spans="1:31" ht="14.25" customHeight="1" x14ac:dyDescent="0.3">
      <c r="A126" s="130"/>
      <c r="B126" s="130"/>
      <c r="C126" s="130"/>
      <c r="D126" s="130"/>
      <c r="E126" s="130"/>
      <c r="F126" s="130"/>
      <c r="G126" s="130"/>
      <c r="H126" s="130"/>
      <c r="I126" s="131"/>
      <c r="J126" s="147"/>
      <c r="K126" s="132"/>
      <c r="L126" s="132"/>
      <c r="M126" s="132"/>
      <c r="N126" s="132"/>
      <c r="O126" s="132"/>
      <c r="P126" s="132"/>
      <c r="Q126" s="132"/>
      <c r="R126" s="130"/>
      <c r="S126" s="130"/>
      <c r="T126" s="130"/>
      <c r="U126" s="130"/>
      <c r="V126" s="130"/>
      <c r="W126" s="130"/>
      <c r="X126" s="130"/>
      <c r="Y126" s="133"/>
      <c r="Z126" s="130"/>
      <c r="AA126" s="134"/>
      <c r="AB126" s="130"/>
      <c r="AC126" s="130"/>
      <c r="AD126" s="130"/>
      <c r="AE126" s="130"/>
    </row>
    <row r="127" spans="1:31" ht="14.25" customHeight="1" x14ac:dyDescent="0.3">
      <c r="A127" s="130"/>
      <c r="B127" s="130"/>
      <c r="C127" s="130"/>
      <c r="D127" s="130"/>
      <c r="E127" s="130"/>
      <c r="F127" s="130"/>
      <c r="G127" s="130"/>
      <c r="H127" s="130"/>
      <c r="I127" s="131"/>
      <c r="J127" s="147"/>
      <c r="K127" s="132"/>
      <c r="L127" s="132"/>
      <c r="M127" s="132"/>
      <c r="N127" s="132"/>
      <c r="O127" s="132"/>
      <c r="P127" s="132"/>
      <c r="Q127" s="132"/>
      <c r="R127" s="130"/>
      <c r="S127" s="130"/>
      <c r="T127" s="130"/>
      <c r="U127" s="130"/>
      <c r="V127" s="130"/>
      <c r="W127" s="130"/>
      <c r="X127" s="130"/>
      <c r="Y127" s="133"/>
      <c r="Z127" s="130"/>
      <c r="AA127" s="134"/>
      <c r="AB127" s="130"/>
      <c r="AC127" s="130"/>
      <c r="AD127" s="130"/>
      <c r="AE127" s="130"/>
    </row>
    <row r="128" spans="1:31" ht="14.25" customHeight="1" x14ac:dyDescent="0.3">
      <c r="A128" s="130"/>
      <c r="B128" s="130"/>
      <c r="C128" s="130"/>
      <c r="D128" s="130"/>
      <c r="E128" s="130"/>
      <c r="F128" s="130"/>
      <c r="G128" s="130"/>
      <c r="H128" s="130"/>
      <c r="I128" s="131"/>
      <c r="J128" s="147"/>
      <c r="K128" s="132"/>
      <c r="L128" s="132"/>
      <c r="M128" s="132"/>
      <c r="N128" s="132"/>
      <c r="O128" s="132"/>
      <c r="P128" s="132"/>
      <c r="Q128" s="132"/>
      <c r="R128" s="130"/>
      <c r="S128" s="130"/>
      <c r="T128" s="130"/>
      <c r="U128" s="130"/>
      <c r="V128" s="130"/>
      <c r="W128" s="130"/>
      <c r="X128" s="130"/>
      <c r="Y128" s="133"/>
      <c r="Z128" s="130"/>
      <c r="AA128" s="134"/>
      <c r="AB128" s="130"/>
      <c r="AC128" s="130"/>
      <c r="AD128" s="130"/>
      <c r="AE128" s="130"/>
    </row>
    <row r="129" spans="1:31" ht="14.25" customHeight="1" x14ac:dyDescent="0.3">
      <c r="A129" s="130"/>
      <c r="B129" s="130"/>
      <c r="C129" s="130"/>
      <c r="D129" s="130"/>
      <c r="E129" s="130"/>
      <c r="F129" s="130"/>
      <c r="G129" s="130"/>
      <c r="H129" s="130"/>
      <c r="I129" s="131"/>
      <c r="J129" s="147"/>
      <c r="K129" s="132"/>
      <c r="L129" s="132"/>
      <c r="M129" s="132"/>
      <c r="N129" s="132"/>
      <c r="O129" s="132"/>
      <c r="P129" s="132"/>
      <c r="Q129" s="132"/>
      <c r="R129" s="130"/>
      <c r="S129" s="130"/>
      <c r="T129" s="130"/>
      <c r="U129" s="130"/>
      <c r="V129" s="130"/>
      <c r="W129" s="130"/>
      <c r="X129" s="130"/>
      <c r="Y129" s="133"/>
      <c r="Z129" s="130"/>
      <c r="AA129" s="134"/>
      <c r="AB129" s="130"/>
      <c r="AC129" s="130"/>
      <c r="AD129" s="130"/>
      <c r="AE129" s="130"/>
    </row>
    <row r="130" spans="1:31" ht="14.25" customHeight="1" x14ac:dyDescent="0.3">
      <c r="A130" s="130"/>
      <c r="B130" s="130"/>
      <c r="C130" s="130"/>
      <c r="D130" s="130"/>
      <c r="E130" s="130"/>
      <c r="F130" s="130"/>
      <c r="G130" s="130"/>
      <c r="H130" s="130"/>
      <c r="I130" s="131"/>
      <c r="J130" s="147"/>
      <c r="K130" s="132"/>
      <c r="L130" s="132"/>
      <c r="M130" s="132"/>
      <c r="N130" s="132"/>
      <c r="O130" s="132"/>
      <c r="P130" s="132"/>
      <c r="Q130" s="132"/>
      <c r="R130" s="130"/>
      <c r="S130" s="130"/>
      <c r="T130" s="130"/>
      <c r="U130" s="130"/>
      <c r="V130" s="130"/>
      <c r="W130" s="130"/>
      <c r="X130" s="130"/>
      <c r="Y130" s="133"/>
      <c r="Z130" s="130"/>
      <c r="AA130" s="134"/>
      <c r="AB130" s="130"/>
      <c r="AC130" s="130"/>
      <c r="AD130" s="130"/>
      <c r="AE130" s="130"/>
    </row>
    <row r="131" spans="1:31" ht="14.25" customHeight="1" x14ac:dyDescent="0.3">
      <c r="A131" s="130"/>
      <c r="B131" s="130"/>
      <c r="C131" s="130"/>
      <c r="D131" s="130"/>
      <c r="E131" s="130"/>
      <c r="F131" s="130"/>
      <c r="G131" s="130"/>
      <c r="H131" s="130"/>
      <c r="I131" s="131"/>
      <c r="J131" s="147"/>
      <c r="K131" s="132"/>
      <c r="L131" s="132"/>
      <c r="M131" s="132"/>
      <c r="N131" s="132"/>
      <c r="O131" s="132"/>
      <c r="P131" s="132"/>
      <c r="Q131" s="132"/>
      <c r="R131" s="130"/>
      <c r="S131" s="130"/>
      <c r="T131" s="130"/>
      <c r="U131" s="130"/>
      <c r="V131" s="130"/>
      <c r="W131" s="130"/>
      <c r="X131" s="130"/>
      <c r="Y131" s="133"/>
      <c r="Z131" s="130"/>
      <c r="AA131" s="134"/>
      <c r="AB131" s="130"/>
      <c r="AC131" s="130"/>
      <c r="AD131" s="130"/>
      <c r="AE131" s="130"/>
    </row>
    <row r="132" spans="1:31" ht="14.25" customHeight="1" x14ac:dyDescent="0.3">
      <c r="A132" s="130"/>
      <c r="B132" s="130"/>
      <c r="C132" s="130"/>
      <c r="D132" s="130"/>
      <c r="E132" s="130"/>
      <c r="F132" s="130"/>
      <c r="G132" s="130"/>
      <c r="H132" s="130"/>
      <c r="I132" s="131"/>
      <c r="J132" s="147"/>
      <c r="K132" s="132"/>
      <c r="L132" s="132"/>
      <c r="M132" s="132"/>
      <c r="N132" s="132"/>
      <c r="O132" s="132"/>
      <c r="P132" s="132"/>
      <c r="Q132" s="132"/>
      <c r="R132" s="130"/>
      <c r="S132" s="130"/>
      <c r="T132" s="130"/>
      <c r="U132" s="130"/>
      <c r="V132" s="130"/>
      <c r="W132" s="130"/>
      <c r="X132" s="130"/>
      <c r="Y132" s="133"/>
      <c r="Z132" s="130"/>
      <c r="AA132" s="134"/>
      <c r="AB132" s="130"/>
      <c r="AC132" s="130"/>
      <c r="AD132" s="130"/>
      <c r="AE132" s="130"/>
    </row>
    <row r="133" spans="1:31" ht="14.25" customHeight="1" x14ac:dyDescent="0.3">
      <c r="A133" s="130"/>
      <c r="B133" s="130"/>
      <c r="C133" s="130"/>
      <c r="D133" s="130"/>
      <c r="E133" s="130"/>
      <c r="F133" s="130"/>
      <c r="G133" s="130"/>
      <c r="H133" s="130"/>
      <c r="I133" s="131"/>
      <c r="J133" s="147"/>
      <c r="K133" s="132"/>
      <c r="L133" s="132"/>
      <c r="M133" s="132"/>
      <c r="N133" s="132"/>
      <c r="O133" s="132"/>
      <c r="P133" s="132"/>
      <c r="Q133" s="132"/>
      <c r="R133" s="130"/>
      <c r="S133" s="130"/>
      <c r="T133" s="130"/>
      <c r="U133" s="130"/>
      <c r="V133" s="130"/>
      <c r="W133" s="130"/>
      <c r="X133" s="130"/>
      <c r="Y133" s="133"/>
      <c r="Z133" s="130"/>
      <c r="AA133" s="134"/>
      <c r="AB133" s="130"/>
      <c r="AC133" s="130"/>
      <c r="AD133" s="130"/>
      <c r="AE133" s="130"/>
    </row>
    <row r="134" spans="1:31" ht="14.25" customHeight="1" x14ac:dyDescent="0.3">
      <c r="A134" s="130"/>
      <c r="B134" s="130"/>
      <c r="C134" s="130"/>
      <c r="D134" s="130"/>
      <c r="E134" s="130"/>
      <c r="F134" s="130"/>
      <c r="G134" s="130"/>
      <c r="H134" s="130"/>
      <c r="I134" s="131"/>
      <c r="J134" s="147"/>
      <c r="K134" s="132"/>
      <c r="L134" s="132"/>
      <c r="M134" s="132"/>
      <c r="N134" s="132"/>
      <c r="O134" s="132"/>
      <c r="P134" s="132"/>
      <c r="Q134" s="132"/>
      <c r="R134" s="130"/>
      <c r="S134" s="130"/>
      <c r="T134" s="130"/>
      <c r="U134" s="130"/>
      <c r="V134" s="130"/>
      <c r="W134" s="130"/>
      <c r="X134" s="130"/>
      <c r="Y134" s="133"/>
      <c r="Z134" s="130"/>
      <c r="AA134" s="134"/>
      <c r="AB134" s="130"/>
      <c r="AC134" s="130"/>
      <c r="AD134" s="130"/>
      <c r="AE134" s="130"/>
    </row>
    <row r="135" spans="1:31" ht="14.25" customHeight="1" x14ac:dyDescent="0.3">
      <c r="A135" s="130"/>
      <c r="B135" s="130"/>
      <c r="C135" s="130"/>
      <c r="D135" s="130"/>
      <c r="E135" s="130"/>
      <c r="F135" s="130"/>
      <c r="G135" s="130"/>
      <c r="H135" s="130"/>
      <c r="I135" s="131"/>
      <c r="J135" s="147"/>
      <c r="K135" s="132"/>
      <c r="L135" s="132"/>
      <c r="M135" s="132"/>
      <c r="N135" s="132"/>
      <c r="O135" s="132"/>
      <c r="P135" s="132"/>
      <c r="Q135" s="132"/>
      <c r="R135" s="130"/>
      <c r="S135" s="130"/>
      <c r="T135" s="130"/>
      <c r="U135" s="130"/>
      <c r="V135" s="130"/>
      <c r="W135" s="130"/>
      <c r="X135" s="130"/>
      <c r="Y135" s="133"/>
      <c r="Z135" s="130"/>
      <c r="AA135" s="134"/>
      <c r="AB135" s="130"/>
      <c r="AC135" s="130"/>
      <c r="AD135" s="130"/>
      <c r="AE135" s="130"/>
    </row>
    <row r="136" spans="1:31" ht="14.25" customHeight="1" x14ac:dyDescent="0.3">
      <c r="A136" s="130"/>
      <c r="B136" s="130"/>
      <c r="C136" s="130"/>
      <c r="D136" s="130"/>
      <c r="E136" s="130"/>
      <c r="F136" s="130"/>
      <c r="G136" s="130"/>
      <c r="H136" s="130"/>
      <c r="I136" s="131"/>
      <c r="J136" s="147"/>
      <c r="K136" s="132"/>
      <c r="L136" s="132"/>
      <c r="M136" s="132"/>
      <c r="N136" s="132"/>
      <c r="O136" s="132"/>
      <c r="P136" s="132"/>
      <c r="Q136" s="132"/>
      <c r="R136" s="130"/>
      <c r="S136" s="130"/>
      <c r="T136" s="130"/>
      <c r="U136" s="130"/>
      <c r="V136" s="130"/>
      <c r="W136" s="130"/>
      <c r="X136" s="130"/>
      <c r="Y136" s="133"/>
      <c r="Z136" s="130"/>
      <c r="AA136" s="134"/>
      <c r="AB136" s="130"/>
      <c r="AC136" s="130"/>
      <c r="AD136" s="130"/>
      <c r="AE136" s="130"/>
    </row>
    <row r="137" spans="1:31" ht="14.25" customHeight="1" x14ac:dyDescent="0.3">
      <c r="A137" s="130"/>
      <c r="B137" s="130"/>
      <c r="C137" s="130"/>
      <c r="D137" s="130"/>
      <c r="E137" s="130"/>
      <c r="F137" s="130"/>
      <c r="G137" s="130"/>
      <c r="H137" s="130"/>
      <c r="I137" s="131"/>
      <c r="J137" s="147"/>
      <c r="K137" s="132"/>
      <c r="L137" s="132"/>
      <c r="M137" s="132"/>
      <c r="N137" s="132"/>
      <c r="O137" s="132"/>
      <c r="P137" s="132"/>
      <c r="Q137" s="132"/>
      <c r="R137" s="130"/>
      <c r="S137" s="130"/>
      <c r="T137" s="130"/>
      <c r="U137" s="130"/>
      <c r="V137" s="130"/>
      <c r="W137" s="130"/>
      <c r="X137" s="130"/>
      <c r="Y137" s="133"/>
      <c r="Z137" s="130"/>
      <c r="AA137" s="134"/>
      <c r="AB137" s="130"/>
      <c r="AC137" s="130"/>
      <c r="AD137" s="130"/>
      <c r="AE137" s="130"/>
    </row>
    <row r="138" spans="1:31" ht="14.25" customHeight="1" x14ac:dyDescent="0.3">
      <c r="A138" s="130"/>
      <c r="B138" s="130"/>
      <c r="C138" s="130"/>
      <c r="D138" s="130"/>
      <c r="E138" s="130"/>
      <c r="F138" s="130"/>
      <c r="G138" s="130"/>
      <c r="H138" s="130"/>
      <c r="I138" s="131"/>
      <c r="J138" s="147"/>
      <c r="K138" s="132"/>
      <c r="L138" s="132"/>
      <c r="M138" s="132"/>
      <c r="N138" s="132"/>
      <c r="O138" s="132"/>
      <c r="P138" s="132"/>
      <c r="Q138" s="132"/>
      <c r="R138" s="130"/>
      <c r="S138" s="130"/>
      <c r="T138" s="130"/>
      <c r="U138" s="130"/>
      <c r="V138" s="130"/>
      <c r="W138" s="130"/>
      <c r="X138" s="130"/>
      <c r="Y138" s="133"/>
      <c r="Z138" s="130"/>
      <c r="AA138" s="134"/>
      <c r="AB138" s="130"/>
      <c r="AC138" s="130"/>
      <c r="AD138" s="130"/>
      <c r="AE138" s="130"/>
    </row>
    <row r="139" spans="1:31" ht="14.25" customHeight="1" x14ac:dyDescent="0.3">
      <c r="A139" s="130"/>
      <c r="B139" s="130"/>
      <c r="C139" s="130"/>
      <c r="D139" s="130"/>
      <c r="E139" s="130"/>
      <c r="F139" s="130"/>
      <c r="G139" s="130"/>
      <c r="H139" s="130"/>
      <c r="I139" s="131"/>
      <c r="J139" s="147"/>
      <c r="K139" s="132"/>
      <c r="L139" s="132"/>
      <c r="M139" s="132"/>
      <c r="N139" s="132"/>
      <c r="O139" s="132"/>
      <c r="P139" s="132"/>
      <c r="Q139" s="132"/>
      <c r="R139" s="130"/>
      <c r="S139" s="130"/>
      <c r="T139" s="130"/>
      <c r="U139" s="130"/>
      <c r="V139" s="130"/>
      <c r="W139" s="130"/>
      <c r="X139" s="130"/>
      <c r="Y139" s="133"/>
      <c r="Z139" s="130"/>
      <c r="AA139" s="134"/>
      <c r="AB139" s="130"/>
      <c r="AC139" s="130"/>
      <c r="AD139" s="130"/>
      <c r="AE139" s="130"/>
    </row>
    <row r="140" spans="1:31" ht="14.25" customHeight="1" x14ac:dyDescent="0.3">
      <c r="A140" s="130"/>
      <c r="B140" s="130"/>
      <c r="C140" s="130"/>
      <c r="D140" s="130"/>
      <c r="E140" s="130"/>
      <c r="F140" s="130"/>
      <c r="G140" s="130"/>
      <c r="H140" s="130"/>
      <c r="I140" s="131"/>
      <c r="J140" s="147"/>
      <c r="K140" s="132"/>
      <c r="L140" s="132"/>
      <c r="M140" s="132"/>
      <c r="N140" s="132"/>
      <c r="O140" s="132"/>
      <c r="P140" s="132"/>
      <c r="Q140" s="132"/>
      <c r="R140" s="130"/>
      <c r="S140" s="130"/>
      <c r="T140" s="130"/>
      <c r="U140" s="130"/>
      <c r="V140" s="130"/>
      <c r="W140" s="130"/>
      <c r="X140" s="130"/>
      <c r="Y140" s="133"/>
      <c r="Z140" s="130"/>
      <c r="AA140" s="134"/>
      <c r="AB140" s="130"/>
      <c r="AC140" s="130"/>
      <c r="AD140" s="130"/>
      <c r="AE140" s="130"/>
    </row>
    <row r="141" spans="1:31" ht="14.25" customHeight="1" x14ac:dyDescent="0.3">
      <c r="A141" s="130"/>
      <c r="B141" s="130"/>
      <c r="C141" s="130"/>
      <c r="D141" s="130"/>
      <c r="E141" s="130"/>
      <c r="F141" s="130"/>
      <c r="G141" s="130"/>
      <c r="H141" s="130"/>
      <c r="I141" s="131"/>
      <c r="J141" s="147"/>
      <c r="K141" s="132"/>
      <c r="L141" s="132"/>
      <c r="M141" s="132"/>
      <c r="N141" s="132"/>
      <c r="O141" s="132"/>
      <c r="P141" s="132"/>
      <c r="Q141" s="132"/>
      <c r="R141" s="130"/>
      <c r="S141" s="130"/>
      <c r="T141" s="130"/>
      <c r="U141" s="130"/>
      <c r="V141" s="130"/>
      <c r="W141" s="130"/>
      <c r="X141" s="130"/>
      <c r="Y141" s="133"/>
      <c r="Z141" s="130"/>
      <c r="AA141" s="134"/>
      <c r="AB141" s="130"/>
      <c r="AC141" s="130"/>
      <c r="AD141" s="130"/>
      <c r="AE141" s="130"/>
    </row>
    <row r="142" spans="1:31" ht="14.25" customHeight="1" x14ac:dyDescent="0.3">
      <c r="A142" s="130"/>
      <c r="B142" s="130"/>
      <c r="C142" s="130"/>
      <c r="D142" s="130"/>
      <c r="E142" s="130"/>
      <c r="F142" s="130"/>
      <c r="G142" s="130"/>
      <c r="H142" s="130"/>
      <c r="I142" s="131"/>
      <c r="J142" s="147"/>
      <c r="K142" s="132"/>
      <c r="L142" s="132"/>
      <c r="M142" s="132"/>
      <c r="N142" s="132"/>
      <c r="O142" s="132"/>
      <c r="P142" s="132"/>
      <c r="Q142" s="132"/>
      <c r="R142" s="130"/>
      <c r="S142" s="130"/>
      <c r="T142" s="130"/>
      <c r="U142" s="130"/>
      <c r="V142" s="130"/>
      <c r="W142" s="130"/>
      <c r="X142" s="130"/>
      <c r="Y142" s="133"/>
      <c r="Z142" s="130"/>
      <c r="AA142" s="134"/>
      <c r="AB142" s="130"/>
      <c r="AC142" s="130"/>
      <c r="AD142" s="130"/>
      <c r="AE142" s="130"/>
    </row>
    <row r="143" spans="1:31" ht="14.25" customHeight="1" x14ac:dyDescent="0.3">
      <c r="A143" s="130"/>
      <c r="B143" s="130"/>
      <c r="C143" s="130"/>
      <c r="D143" s="130"/>
      <c r="E143" s="130"/>
      <c r="F143" s="130"/>
      <c r="G143" s="130"/>
      <c r="H143" s="130"/>
      <c r="I143" s="131"/>
      <c r="J143" s="147"/>
      <c r="K143" s="132"/>
      <c r="L143" s="132"/>
      <c r="M143" s="132"/>
      <c r="N143" s="132"/>
      <c r="O143" s="132"/>
      <c r="P143" s="132"/>
      <c r="Q143" s="132"/>
      <c r="R143" s="130"/>
      <c r="S143" s="130"/>
      <c r="T143" s="130"/>
      <c r="U143" s="130"/>
      <c r="V143" s="130"/>
      <c r="W143" s="130"/>
      <c r="X143" s="130"/>
      <c r="Y143" s="133"/>
      <c r="Z143" s="130"/>
      <c r="AA143" s="134"/>
      <c r="AB143" s="130"/>
      <c r="AC143" s="130"/>
      <c r="AD143" s="130"/>
      <c r="AE143" s="130"/>
    </row>
    <row r="144" spans="1:31" ht="14.25" customHeight="1" x14ac:dyDescent="0.3">
      <c r="A144" s="130"/>
      <c r="B144" s="130"/>
      <c r="C144" s="130"/>
      <c r="D144" s="130"/>
      <c r="E144" s="130"/>
      <c r="F144" s="130"/>
      <c r="G144" s="130"/>
      <c r="H144" s="130"/>
      <c r="I144" s="131"/>
      <c r="J144" s="147"/>
      <c r="K144" s="132"/>
      <c r="L144" s="132"/>
      <c r="M144" s="132"/>
      <c r="N144" s="132"/>
      <c r="O144" s="132"/>
      <c r="P144" s="132"/>
      <c r="Q144" s="132"/>
      <c r="R144" s="130"/>
      <c r="S144" s="130"/>
      <c r="T144" s="130"/>
      <c r="U144" s="130"/>
      <c r="V144" s="130"/>
      <c r="W144" s="130"/>
      <c r="X144" s="130"/>
      <c r="Y144" s="133"/>
      <c r="Z144" s="130"/>
      <c r="AA144" s="134"/>
      <c r="AB144" s="130"/>
      <c r="AC144" s="130"/>
      <c r="AD144" s="130"/>
      <c r="AE144" s="130"/>
    </row>
    <row r="145" spans="1:31" ht="14.25" customHeight="1" x14ac:dyDescent="0.3">
      <c r="A145" s="130"/>
      <c r="B145" s="130"/>
      <c r="C145" s="130"/>
      <c r="D145" s="130"/>
      <c r="E145" s="130"/>
      <c r="F145" s="130"/>
      <c r="G145" s="130"/>
      <c r="H145" s="130"/>
      <c r="I145" s="131"/>
      <c r="J145" s="147"/>
      <c r="K145" s="132"/>
      <c r="L145" s="132"/>
      <c r="M145" s="132"/>
      <c r="N145" s="132"/>
      <c r="O145" s="132"/>
      <c r="P145" s="132"/>
      <c r="Q145" s="132"/>
      <c r="R145" s="130"/>
      <c r="S145" s="130"/>
      <c r="T145" s="130"/>
      <c r="U145" s="130"/>
      <c r="V145" s="130"/>
      <c r="W145" s="130"/>
      <c r="X145" s="130"/>
      <c r="Y145" s="133"/>
      <c r="Z145" s="130"/>
      <c r="AA145" s="134"/>
      <c r="AB145" s="130"/>
      <c r="AC145" s="130"/>
      <c r="AD145" s="130"/>
      <c r="AE145" s="130"/>
    </row>
    <row r="146" spans="1:31" ht="14.25" customHeight="1" x14ac:dyDescent="0.3">
      <c r="A146" s="130"/>
      <c r="B146" s="130"/>
      <c r="C146" s="130"/>
      <c r="D146" s="130"/>
      <c r="E146" s="130"/>
      <c r="F146" s="130"/>
      <c r="G146" s="130"/>
      <c r="H146" s="130"/>
      <c r="I146" s="131"/>
      <c r="J146" s="147"/>
      <c r="K146" s="132"/>
      <c r="L146" s="132"/>
      <c r="M146" s="132"/>
      <c r="N146" s="132"/>
      <c r="O146" s="132"/>
      <c r="P146" s="132"/>
      <c r="Q146" s="132"/>
      <c r="R146" s="130"/>
      <c r="S146" s="130"/>
      <c r="T146" s="130"/>
      <c r="U146" s="130"/>
      <c r="V146" s="130"/>
      <c r="W146" s="130"/>
      <c r="X146" s="130"/>
      <c r="Y146" s="133"/>
      <c r="Z146" s="130"/>
      <c r="AA146" s="134"/>
      <c r="AB146" s="130"/>
      <c r="AC146" s="130"/>
      <c r="AD146" s="130"/>
      <c r="AE146" s="130"/>
    </row>
    <row r="147" spans="1:31" ht="14.25" customHeight="1" x14ac:dyDescent="0.3">
      <c r="A147" s="130"/>
      <c r="B147" s="130"/>
      <c r="C147" s="130"/>
      <c r="D147" s="130"/>
      <c r="E147" s="130"/>
      <c r="F147" s="130"/>
      <c r="G147" s="130"/>
      <c r="H147" s="130"/>
      <c r="I147" s="131"/>
      <c r="J147" s="147"/>
      <c r="K147" s="132"/>
      <c r="L147" s="132"/>
      <c r="M147" s="132"/>
      <c r="N147" s="132"/>
      <c r="O147" s="132"/>
      <c r="P147" s="132"/>
      <c r="Q147" s="132"/>
      <c r="R147" s="130"/>
      <c r="S147" s="130"/>
      <c r="T147" s="130"/>
      <c r="U147" s="130"/>
      <c r="V147" s="130"/>
      <c r="W147" s="130"/>
      <c r="X147" s="130"/>
      <c r="Y147" s="133"/>
      <c r="Z147" s="130"/>
      <c r="AA147" s="134"/>
      <c r="AB147" s="130"/>
      <c r="AC147" s="130"/>
      <c r="AD147" s="130"/>
      <c r="AE147" s="130"/>
    </row>
    <row r="148" spans="1:31" ht="14.25" customHeight="1" x14ac:dyDescent="0.3">
      <c r="A148" s="130"/>
      <c r="B148" s="130"/>
      <c r="C148" s="130"/>
      <c r="D148" s="130"/>
      <c r="E148" s="130"/>
      <c r="F148" s="130"/>
      <c r="G148" s="130"/>
      <c r="H148" s="130"/>
      <c r="I148" s="131"/>
      <c r="J148" s="147"/>
      <c r="K148" s="132"/>
      <c r="L148" s="132"/>
      <c r="M148" s="132"/>
      <c r="N148" s="132"/>
      <c r="O148" s="132"/>
      <c r="P148" s="132"/>
      <c r="Q148" s="132"/>
      <c r="R148" s="130"/>
      <c r="S148" s="130"/>
      <c r="T148" s="130"/>
      <c r="U148" s="130"/>
      <c r="V148" s="130"/>
      <c r="W148" s="130"/>
      <c r="X148" s="130"/>
      <c r="Y148" s="133"/>
      <c r="Z148" s="130"/>
      <c r="AA148" s="134"/>
      <c r="AB148" s="130"/>
      <c r="AC148" s="130"/>
      <c r="AD148" s="130"/>
      <c r="AE148" s="130"/>
    </row>
    <row r="149" spans="1:31" ht="14.25" customHeight="1" x14ac:dyDescent="0.3">
      <c r="A149" s="130"/>
      <c r="B149" s="130"/>
      <c r="C149" s="130"/>
      <c r="D149" s="130"/>
      <c r="E149" s="130"/>
      <c r="F149" s="130"/>
      <c r="G149" s="130"/>
      <c r="H149" s="130"/>
      <c r="I149" s="131"/>
      <c r="J149" s="147"/>
      <c r="K149" s="132"/>
      <c r="L149" s="132"/>
      <c r="M149" s="132"/>
      <c r="N149" s="132"/>
      <c r="O149" s="132"/>
      <c r="P149" s="132"/>
      <c r="Q149" s="132"/>
      <c r="R149" s="130"/>
      <c r="S149" s="130"/>
      <c r="T149" s="130"/>
      <c r="U149" s="130"/>
      <c r="V149" s="130"/>
      <c r="W149" s="130"/>
      <c r="X149" s="130"/>
      <c r="Y149" s="133"/>
      <c r="Z149" s="130"/>
      <c r="AA149" s="134"/>
      <c r="AB149" s="130"/>
      <c r="AC149" s="130"/>
      <c r="AD149" s="130"/>
      <c r="AE149" s="130"/>
    </row>
    <row r="150" spans="1:31" ht="14.25" customHeight="1" x14ac:dyDescent="0.3">
      <c r="A150" s="130"/>
      <c r="B150" s="130"/>
      <c r="C150" s="130"/>
      <c r="D150" s="130"/>
      <c r="E150" s="130"/>
      <c r="F150" s="130"/>
      <c r="G150" s="130"/>
      <c r="H150" s="130"/>
      <c r="I150" s="131"/>
      <c r="J150" s="147"/>
      <c r="K150" s="132"/>
      <c r="L150" s="132"/>
      <c r="M150" s="132"/>
      <c r="N150" s="132"/>
      <c r="O150" s="132"/>
      <c r="P150" s="132"/>
      <c r="Q150" s="132"/>
      <c r="R150" s="130"/>
      <c r="S150" s="130"/>
      <c r="T150" s="130"/>
      <c r="U150" s="130"/>
      <c r="V150" s="130"/>
      <c r="W150" s="130"/>
      <c r="X150" s="130"/>
      <c r="Y150" s="133"/>
      <c r="Z150" s="130"/>
      <c r="AA150" s="134"/>
      <c r="AB150" s="130"/>
      <c r="AC150" s="130"/>
      <c r="AD150" s="130"/>
      <c r="AE150" s="130"/>
    </row>
    <row r="151" spans="1:31" ht="14.25" customHeight="1" x14ac:dyDescent="0.3">
      <c r="A151" s="130"/>
      <c r="B151" s="130"/>
      <c r="C151" s="130"/>
      <c r="D151" s="130"/>
      <c r="E151" s="130"/>
      <c r="F151" s="130"/>
      <c r="G151" s="130"/>
      <c r="H151" s="130"/>
      <c r="I151" s="131"/>
      <c r="J151" s="147"/>
      <c r="K151" s="132"/>
      <c r="L151" s="132"/>
      <c r="M151" s="132"/>
      <c r="N151" s="132"/>
      <c r="O151" s="132"/>
      <c r="P151" s="132"/>
      <c r="Q151" s="132"/>
      <c r="R151" s="130"/>
      <c r="S151" s="130"/>
      <c r="T151" s="130"/>
      <c r="U151" s="130"/>
      <c r="V151" s="130"/>
      <c r="W151" s="130"/>
      <c r="X151" s="130"/>
      <c r="Y151" s="133"/>
      <c r="Z151" s="130"/>
      <c r="AA151" s="134"/>
      <c r="AB151" s="130"/>
      <c r="AC151" s="130"/>
      <c r="AD151" s="130"/>
      <c r="AE151" s="130"/>
    </row>
    <row r="152" spans="1:31" ht="14.25" customHeight="1" x14ac:dyDescent="0.3">
      <c r="A152" s="130"/>
      <c r="B152" s="130"/>
      <c r="C152" s="130"/>
      <c r="D152" s="130"/>
      <c r="E152" s="130"/>
      <c r="F152" s="130"/>
      <c r="G152" s="130"/>
      <c r="H152" s="130"/>
      <c r="I152" s="131"/>
      <c r="J152" s="147"/>
      <c r="K152" s="132"/>
      <c r="L152" s="132"/>
      <c r="M152" s="132"/>
      <c r="N152" s="132"/>
      <c r="O152" s="132"/>
      <c r="P152" s="132"/>
      <c r="Q152" s="132"/>
      <c r="R152" s="130"/>
      <c r="S152" s="130"/>
      <c r="T152" s="130"/>
      <c r="U152" s="130"/>
      <c r="V152" s="130"/>
      <c r="W152" s="130"/>
      <c r="X152" s="130"/>
      <c r="Y152" s="133"/>
      <c r="Z152" s="130"/>
      <c r="AA152" s="134"/>
      <c r="AB152" s="130"/>
      <c r="AC152" s="130"/>
      <c r="AD152" s="130"/>
      <c r="AE152" s="130"/>
    </row>
    <row r="153" spans="1:31" ht="14.25" customHeight="1" x14ac:dyDescent="0.3">
      <c r="A153" s="130"/>
      <c r="B153" s="130"/>
      <c r="C153" s="130"/>
      <c r="D153" s="130"/>
      <c r="E153" s="130"/>
      <c r="F153" s="130"/>
      <c r="G153" s="130"/>
      <c r="H153" s="130"/>
      <c r="I153" s="131"/>
      <c r="J153" s="147"/>
      <c r="K153" s="132"/>
      <c r="L153" s="132"/>
      <c r="M153" s="132"/>
      <c r="N153" s="132"/>
      <c r="O153" s="132"/>
      <c r="P153" s="132"/>
      <c r="Q153" s="132"/>
      <c r="R153" s="130"/>
      <c r="S153" s="130"/>
      <c r="T153" s="130"/>
      <c r="U153" s="130"/>
      <c r="V153" s="130"/>
      <c r="W153" s="130"/>
      <c r="X153" s="130"/>
      <c r="Y153" s="133"/>
      <c r="Z153" s="130"/>
      <c r="AA153" s="134"/>
      <c r="AB153" s="130"/>
      <c r="AC153" s="130"/>
      <c r="AD153" s="130"/>
      <c r="AE153" s="130"/>
    </row>
    <row r="154" spans="1:31" ht="14.25" customHeight="1" x14ac:dyDescent="0.3">
      <c r="A154" s="130"/>
      <c r="B154" s="130"/>
      <c r="C154" s="130"/>
      <c r="D154" s="130"/>
      <c r="E154" s="130"/>
      <c r="F154" s="130"/>
      <c r="G154" s="130"/>
      <c r="H154" s="130"/>
      <c r="I154" s="131"/>
      <c r="J154" s="147"/>
      <c r="K154" s="132"/>
      <c r="L154" s="132"/>
      <c r="M154" s="132"/>
      <c r="N154" s="132"/>
      <c r="O154" s="132"/>
      <c r="P154" s="132"/>
      <c r="Q154" s="132"/>
      <c r="R154" s="130"/>
      <c r="S154" s="130"/>
      <c r="T154" s="130"/>
      <c r="U154" s="130"/>
      <c r="V154" s="130"/>
      <c r="W154" s="130"/>
      <c r="X154" s="130"/>
      <c r="Y154" s="133"/>
      <c r="Z154" s="130"/>
      <c r="AA154" s="134"/>
      <c r="AB154" s="130"/>
      <c r="AC154" s="130"/>
      <c r="AD154" s="130"/>
      <c r="AE154" s="130"/>
    </row>
    <row r="155" spans="1:31" ht="14.25" customHeight="1" x14ac:dyDescent="0.3">
      <c r="A155" s="130"/>
      <c r="B155" s="130"/>
      <c r="C155" s="130"/>
      <c r="D155" s="130"/>
      <c r="E155" s="130"/>
      <c r="F155" s="130"/>
      <c r="G155" s="130"/>
      <c r="H155" s="130"/>
      <c r="I155" s="131"/>
      <c r="J155" s="147"/>
      <c r="K155" s="132"/>
      <c r="L155" s="132"/>
      <c r="M155" s="132"/>
      <c r="N155" s="132"/>
      <c r="O155" s="132"/>
      <c r="P155" s="132"/>
      <c r="Q155" s="132"/>
      <c r="R155" s="130"/>
      <c r="S155" s="130"/>
      <c r="T155" s="130"/>
      <c r="U155" s="130"/>
      <c r="V155" s="130"/>
      <c r="W155" s="130"/>
      <c r="X155" s="130"/>
      <c r="Y155" s="133"/>
      <c r="Z155" s="130"/>
      <c r="AA155" s="134"/>
      <c r="AB155" s="130"/>
      <c r="AC155" s="130"/>
      <c r="AD155" s="130"/>
      <c r="AE155" s="130"/>
    </row>
    <row r="156" spans="1:31" ht="14.25" customHeight="1" x14ac:dyDescent="0.3">
      <c r="A156" s="130"/>
      <c r="B156" s="130"/>
      <c r="C156" s="130"/>
      <c r="D156" s="130"/>
      <c r="E156" s="130"/>
      <c r="F156" s="130"/>
      <c r="G156" s="130"/>
      <c r="H156" s="130"/>
      <c r="I156" s="131"/>
      <c r="J156" s="147"/>
      <c r="K156" s="132"/>
      <c r="L156" s="132"/>
      <c r="M156" s="132"/>
      <c r="N156" s="132"/>
      <c r="O156" s="132"/>
      <c r="P156" s="132"/>
      <c r="Q156" s="132"/>
      <c r="R156" s="130"/>
      <c r="S156" s="130"/>
      <c r="T156" s="130"/>
      <c r="U156" s="130"/>
      <c r="V156" s="130"/>
      <c r="W156" s="130"/>
      <c r="X156" s="130"/>
      <c r="Y156" s="133"/>
      <c r="Z156" s="130"/>
      <c r="AA156" s="134"/>
      <c r="AB156" s="130"/>
      <c r="AC156" s="130"/>
      <c r="AD156" s="130"/>
      <c r="AE156" s="130"/>
    </row>
    <row r="157" spans="1:31" ht="14.25" customHeight="1" x14ac:dyDescent="0.3">
      <c r="A157" s="130"/>
      <c r="B157" s="130"/>
      <c r="C157" s="130"/>
      <c r="D157" s="130"/>
      <c r="E157" s="130"/>
      <c r="F157" s="130"/>
      <c r="G157" s="130"/>
      <c r="H157" s="130"/>
      <c r="I157" s="131"/>
      <c r="J157" s="147"/>
      <c r="K157" s="132"/>
      <c r="L157" s="132"/>
      <c r="M157" s="132"/>
      <c r="N157" s="132"/>
      <c r="O157" s="132"/>
      <c r="P157" s="132"/>
      <c r="Q157" s="132"/>
      <c r="R157" s="130"/>
      <c r="S157" s="130"/>
      <c r="T157" s="130"/>
      <c r="U157" s="130"/>
      <c r="V157" s="130"/>
      <c r="W157" s="130"/>
      <c r="X157" s="130"/>
      <c r="Y157" s="133"/>
      <c r="Z157" s="130"/>
      <c r="AA157" s="134"/>
      <c r="AB157" s="130"/>
      <c r="AC157" s="130"/>
      <c r="AD157" s="130"/>
      <c r="AE157" s="130"/>
    </row>
    <row r="158" spans="1:31" ht="14.25" customHeight="1" x14ac:dyDescent="0.3">
      <c r="A158" s="130"/>
      <c r="B158" s="130"/>
      <c r="C158" s="130"/>
      <c r="D158" s="130"/>
      <c r="E158" s="130"/>
      <c r="F158" s="130"/>
      <c r="G158" s="130"/>
      <c r="H158" s="130"/>
      <c r="I158" s="131"/>
      <c r="J158" s="147"/>
      <c r="K158" s="132"/>
      <c r="L158" s="132"/>
      <c r="M158" s="132"/>
      <c r="N158" s="132"/>
      <c r="O158" s="132"/>
      <c r="P158" s="132"/>
      <c r="Q158" s="132"/>
      <c r="R158" s="130"/>
      <c r="S158" s="130"/>
      <c r="T158" s="130"/>
      <c r="U158" s="130"/>
      <c r="V158" s="130"/>
      <c r="W158" s="130"/>
      <c r="X158" s="130"/>
      <c r="Y158" s="133"/>
      <c r="Z158" s="130"/>
      <c r="AA158" s="134"/>
      <c r="AB158" s="130"/>
      <c r="AC158" s="130"/>
      <c r="AD158" s="130"/>
      <c r="AE158" s="130"/>
    </row>
    <row r="159" spans="1:31" ht="14.25" customHeight="1" x14ac:dyDescent="0.3">
      <c r="A159" s="130"/>
      <c r="B159" s="130"/>
      <c r="C159" s="130"/>
      <c r="D159" s="130"/>
      <c r="E159" s="130"/>
      <c r="F159" s="130"/>
      <c r="G159" s="130"/>
      <c r="H159" s="130"/>
      <c r="I159" s="131"/>
      <c r="J159" s="147"/>
      <c r="K159" s="132"/>
      <c r="L159" s="132"/>
      <c r="M159" s="132"/>
      <c r="N159" s="132"/>
      <c r="O159" s="132"/>
      <c r="P159" s="132"/>
      <c r="Q159" s="132"/>
      <c r="R159" s="130"/>
      <c r="S159" s="130"/>
      <c r="T159" s="130"/>
      <c r="U159" s="130"/>
      <c r="V159" s="130"/>
      <c r="W159" s="130"/>
      <c r="X159" s="130"/>
      <c r="Y159" s="133"/>
      <c r="Z159" s="130"/>
      <c r="AA159" s="134"/>
      <c r="AB159" s="130"/>
      <c r="AC159" s="130"/>
      <c r="AD159" s="130"/>
      <c r="AE159" s="130"/>
    </row>
    <row r="160" spans="1:31" ht="14.25" customHeight="1" x14ac:dyDescent="0.3">
      <c r="A160" s="130"/>
      <c r="B160" s="130"/>
      <c r="C160" s="130"/>
      <c r="D160" s="130"/>
      <c r="E160" s="130"/>
      <c r="F160" s="130"/>
      <c r="G160" s="130"/>
      <c r="H160" s="130"/>
      <c r="I160" s="131"/>
      <c r="J160" s="147"/>
      <c r="K160" s="132"/>
      <c r="L160" s="132"/>
      <c r="M160" s="132"/>
      <c r="N160" s="132"/>
      <c r="O160" s="132"/>
      <c r="P160" s="132"/>
      <c r="Q160" s="132"/>
      <c r="R160" s="130"/>
      <c r="S160" s="130"/>
      <c r="T160" s="130"/>
      <c r="U160" s="130"/>
      <c r="V160" s="130"/>
      <c r="W160" s="130"/>
      <c r="X160" s="130"/>
      <c r="Y160" s="133"/>
      <c r="Z160" s="130"/>
      <c r="AA160" s="134"/>
      <c r="AB160" s="130"/>
      <c r="AC160" s="130"/>
      <c r="AD160" s="130"/>
      <c r="AE160" s="130"/>
    </row>
    <row r="161" spans="1:31" ht="14.25" customHeight="1" x14ac:dyDescent="0.3">
      <c r="A161" s="130"/>
      <c r="B161" s="130"/>
      <c r="C161" s="130"/>
      <c r="D161" s="130"/>
      <c r="E161" s="130"/>
      <c r="F161" s="130"/>
      <c r="G161" s="130"/>
      <c r="H161" s="130"/>
      <c r="I161" s="131"/>
      <c r="J161" s="147"/>
      <c r="K161" s="132"/>
      <c r="L161" s="132"/>
      <c r="M161" s="132"/>
      <c r="N161" s="132"/>
      <c r="O161" s="132"/>
      <c r="P161" s="132"/>
      <c r="Q161" s="132"/>
      <c r="R161" s="130"/>
      <c r="S161" s="130"/>
      <c r="T161" s="130"/>
      <c r="U161" s="130"/>
      <c r="V161" s="130"/>
      <c r="W161" s="130"/>
      <c r="X161" s="130"/>
      <c r="Y161" s="133"/>
      <c r="Z161" s="130"/>
      <c r="AA161" s="134"/>
      <c r="AB161" s="130"/>
      <c r="AC161" s="130"/>
      <c r="AD161" s="130"/>
      <c r="AE161" s="130"/>
    </row>
    <row r="162" spans="1:31" ht="14.25" customHeight="1" x14ac:dyDescent="0.3">
      <c r="A162" s="130"/>
      <c r="B162" s="130"/>
      <c r="C162" s="130"/>
      <c r="D162" s="130"/>
      <c r="E162" s="130"/>
      <c r="F162" s="130"/>
      <c r="G162" s="130"/>
      <c r="H162" s="130"/>
      <c r="I162" s="131"/>
      <c r="J162" s="147"/>
      <c r="K162" s="132"/>
      <c r="L162" s="132"/>
      <c r="M162" s="132"/>
      <c r="N162" s="132"/>
      <c r="O162" s="132"/>
      <c r="P162" s="132"/>
      <c r="Q162" s="132"/>
      <c r="R162" s="130"/>
      <c r="S162" s="130"/>
      <c r="T162" s="130"/>
      <c r="U162" s="130"/>
      <c r="V162" s="130"/>
      <c r="W162" s="130"/>
      <c r="X162" s="130"/>
      <c r="Y162" s="133"/>
      <c r="Z162" s="130"/>
      <c r="AA162" s="134"/>
      <c r="AB162" s="130"/>
      <c r="AC162" s="130"/>
      <c r="AD162" s="130"/>
      <c r="AE162" s="130"/>
    </row>
    <row r="163" spans="1:31" ht="14.25" customHeight="1" x14ac:dyDescent="0.3">
      <c r="A163" s="130"/>
      <c r="B163" s="130"/>
      <c r="C163" s="130"/>
      <c r="D163" s="130"/>
      <c r="E163" s="130"/>
      <c r="F163" s="130"/>
      <c r="G163" s="130"/>
      <c r="H163" s="130"/>
      <c r="I163" s="131"/>
      <c r="J163" s="147"/>
      <c r="K163" s="132"/>
      <c r="L163" s="132"/>
      <c r="M163" s="132"/>
      <c r="N163" s="132"/>
      <c r="O163" s="132"/>
      <c r="P163" s="132"/>
      <c r="Q163" s="132"/>
      <c r="R163" s="130"/>
      <c r="S163" s="130"/>
      <c r="T163" s="130"/>
      <c r="U163" s="130"/>
      <c r="V163" s="130"/>
      <c r="W163" s="130"/>
      <c r="X163" s="130"/>
      <c r="Y163" s="133"/>
      <c r="Z163" s="130"/>
      <c r="AA163" s="134"/>
      <c r="AB163" s="130"/>
      <c r="AC163" s="130"/>
      <c r="AD163" s="130"/>
      <c r="AE163" s="130"/>
    </row>
    <row r="164" spans="1:31" ht="14.25" customHeight="1" x14ac:dyDescent="0.3">
      <c r="A164" s="130"/>
      <c r="B164" s="130"/>
      <c r="C164" s="130"/>
      <c r="D164" s="130"/>
      <c r="E164" s="130"/>
      <c r="F164" s="130"/>
      <c r="G164" s="130"/>
      <c r="H164" s="130"/>
      <c r="I164" s="131"/>
      <c r="J164" s="147"/>
      <c r="K164" s="132"/>
      <c r="L164" s="132"/>
      <c r="M164" s="132"/>
      <c r="N164" s="132"/>
      <c r="O164" s="132"/>
      <c r="P164" s="132"/>
      <c r="Q164" s="132"/>
      <c r="R164" s="130"/>
      <c r="S164" s="130"/>
      <c r="T164" s="130"/>
      <c r="U164" s="130"/>
      <c r="V164" s="130"/>
      <c r="W164" s="130"/>
      <c r="X164" s="130"/>
      <c r="Y164" s="133"/>
      <c r="Z164" s="130"/>
      <c r="AA164" s="134"/>
      <c r="AB164" s="130"/>
      <c r="AC164" s="130"/>
      <c r="AD164" s="130"/>
      <c r="AE164" s="130"/>
    </row>
    <row r="165" spans="1:31" ht="14.25" customHeight="1" x14ac:dyDescent="0.3">
      <c r="A165" s="130"/>
      <c r="B165" s="130"/>
      <c r="C165" s="130"/>
      <c r="D165" s="130"/>
      <c r="E165" s="130"/>
      <c r="F165" s="130"/>
      <c r="G165" s="130"/>
      <c r="H165" s="130"/>
      <c r="I165" s="131"/>
      <c r="J165" s="147"/>
      <c r="K165" s="132"/>
      <c r="L165" s="132"/>
      <c r="M165" s="132"/>
      <c r="N165" s="132"/>
      <c r="O165" s="132"/>
      <c r="P165" s="132"/>
      <c r="Q165" s="132"/>
      <c r="R165" s="130"/>
      <c r="S165" s="130"/>
      <c r="T165" s="130"/>
      <c r="U165" s="130"/>
      <c r="V165" s="130"/>
      <c r="W165" s="130"/>
      <c r="X165" s="130"/>
      <c r="Y165" s="133"/>
      <c r="Z165" s="130"/>
      <c r="AA165" s="134"/>
      <c r="AB165" s="130"/>
      <c r="AC165" s="130"/>
      <c r="AD165" s="130"/>
      <c r="AE165" s="130"/>
    </row>
    <row r="166" spans="1:31" ht="14.25" customHeight="1" x14ac:dyDescent="0.3">
      <c r="A166" s="130"/>
      <c r="B166" s="130"/>
      <c r="C166" s="130"/>
      <c r="D166" s="130"/>
      <c r="E166" s="130"/>
      <c r="F166" s="130"/>
      <c r="G166" s="130"/>
      <c r="H166" s="130"/>
      <c r="I166" s="131"/>
      <c r="J166" s="147"/>
      <c r="K166" s="132"/>
      <c r="L166" s="132"/>
      <c r="M166" s="132"/>
      <c r="N166" s="132"/>
      <c r="O166" s="132"/>
      <c r="P166" s="132"/>
      <c r="Q166" s="132"/>
      <c r="R166" s="130"/>
      <c r="S166" s="130"/>
      <c r="T166" s="130"/>
      <c r="U166" s="130"/>
      <c r="V166" s="130"/>
      <c r="W166" s="130"/>
      <c r="X166" s="130"/>
      <c r="Y166" s="133"/>
      <c r="Z166" s="130"/>
      <c r="AA166" s="134"/>
      <c r="AB166" s="130"/>
      <c r="AC166" s="130"/>
      <c r="AD166" s="130"/>
      <c r="AE166" s="130"/>
    </row>
    <row r="167" spans="1:31" ht="14.25" customHeight="1" x14ac:dyDescent="0.3">
      <c r="A167" s="130"/>
      <c r="B167" s="130"/>
      <c r="C167" s="130"/>
      <c r="D167" s="130"/>
      <c r="E167" s="130"/>
      <c r="F167" s="130"/>
      <c r="G167" s="130"/>
      <c r="H167" s="130"/>
      <c r="I167" s="131"/>
      <c r="J167" s="147"/>
      <c r="K167" s="132"/>
      <c r="L167" s="132"/>
      <c r="M167" s="132"/>
      <c r="N167" s="132"/>
      <c r="O167" s="132"/>
      <c r="P167" s="132"/>
      <c r="Q167" s="132"/>
      <c r="R167" s="130"/>
      <c r="S167" s="130"/>
      <c r="T167" s="130"/>
      <c r="U167" s="130"/>
      <c r="V167" s="130"/>
      <c r="W167" s="130"/>
      <c r="X167" s="130"/>
      <c r="Y167" s="133"/>
      <c r="Z167" s="130"/>
      <c r="AA167" s="134"/>
      <c r="AB167" s="130"/>
      <c r="AC167" s="130"/>
      <c r="AD167" s="130"/>
      <c r="AE167" s="130"/>
    </row>
    <row r="168" spans="1:31" ht="14.25" customHeight="1" x14ac:dyDescent="0.3">
      <c r="A168" s="130"/>
      <c r="B168" s="130"/>
      <c r="C168" s="130"/>
      <c r="D168" s="130"/>
      <c r="E168" s="130"/>
      <c r="F168" s="130"/>
      <c r="G168" s="130"/>
      <c r="H168" s="130"/>
      <c r="I168" s="131"/>
      <c r="J168" s="147"/>
      <c r="K168" s="132"/>
      <c r="L168" s="132"/>
      <c r="M168" s="132"/>
      <c r="N168" s="132"/>
      <c r="O168" s="132"/>
      <c r="P168" s="132"/>
      <c r="Q168" s="132"/>
      <c r="R168" s="130"/>
      <c r="S168" s="130"/>
      <c r="T168" s="130"/>
      <c r="U168" s="130"/>
      <c r="V168" s="130"/>
      <c r="W168" s="130"/>
      <c r="X168" s="130"/>
      <c r="Y168" s="133"/>
      <c r="Z168" s="130"/>
      <c r="AA168" s="134"/>
      <c r="AB168" s="130"/>
      <c r="AC168" s="130"/>
      <c r="AD168" s="130"/>
      <c r="AE168" s="130"/>
    </row>
    <row r="169" spans="1:31" ht="14.25" customHeight="1" x14ac:dyDescent="0.3">
      <c r="A169" s="130"/>
      <c r="B169" s="130"/>
      <c r="C169" s="130"/>
      <c r="D169" s="130"/>
      <c r="E169" s="130"/>
      <c r="F169" s="130"/>
      <c r="G169" s="130"/>
      <c r="H169" s="130"/>
      <c r="I169" s="131"/>
      <c r="J169" s="147"/>
      <c r="K169" s="132"/>
      <c r="L169" s="132"/>
      <c r="M169" s="132"/>
      <c r="N169" s="132"/>
      <c r="O169" s="132"/>
      <c r="P169" s="132"/>
      <c r="Q169" s="132"/>
      <c r="R169" s="130"/>
      <c r="S169" s="130"/>
      <c r="T169" s="130"/>
      <c r="U169" s="130"/>
      <c r="V169" s="130"/>
      <c r="W169" s="130"/>
      <c r="X169" s="130"/>
      <c r="Y169" s="133"/>
      <c r="Z169" s="130"/>
      <c r="AA169" s="134"/>
      <c r="AB169" s="130"/>
      <c r="AC169" s="130"/>
      <c r="AD169" s="130"/>
      <c r="AE169" s="130"/>
    </row>
    <row r="170" spans="1:31" ht="14.25" customHeight="1" x14ac:dyDescent="0.3">
      <c r="A170" s="130"/>
      <c r="B170" s="130"/>
      <c r="C170" s="130"/>
      <c r="D170" s="130"/>
      <c r="E170" s="130"/>
      <c r="F170" s="130"/>
      <c r="G170" s="130"/>
      <c r="H170" s="130"/>
      <c r="I170" s="131"/>
      <c r="J170" s="147"/>
      <c r="K170" s="132"/>
      <c r="L170" s="132"/>
      <c r="M170" s="132"/>
      <c r="N170" s="132"/>
      <c r="O170" s="132"/>
      <c r="P170" s="132"/>
      <c r="Q170" s="132"/>
      <c r="R170" s="130"/>
      <c r="S170" s="130"/>
      <c r="T170" s="130"/>
      <c r="U170" s="130"/>
      <c r="V170" s="130"/>
      <c r="W170" s="130"/>
      <c r="X170" s="130"/>
      <c r="Y170" s="133"/>
      <c r="Z170" s="130"/>
      <c r="AA170" s="134"/>
      <c r="AB170" s="130"/>
      <c r="AC170" s="130"/>
      <c r="AD170" s="130"/>
      <c r="AE170" s="130"/>
    </row>
    <row r="171" spans="1:31" ht="14.25" customHeight="1" x14ac:dyDescent="0.3">
      <c r="A171" s="130"/>
      <c r="B171" s="130"/>
      <c r="C171" s="130"/>
      <c r="D171" s="130"/>
      <c r="E171" s="130"/>
      <c r="F171" s="130"/>
      <c r="G171" s="130"/>
      <c r="H171" s="130"/>
      <c r="I171" s="131"/>
      <c r="J171" s="147"/>
      <c r="K171" s="132"/>
      <c r="L171" s="132"/>
      <c r="M171" s="132"/>
      <c r="N171" s="132"/>
      <c r="O171" s="132"/>
      <c r="P171" s="132"/>
      <c r="Q171" s="132"/>
      <c r="R171" s="130"/>
      <c r="S171" s="130"/>
      <c r="T171" s="130"/>
      <c r="U171" s="130"/>
      <c r="V171" s="130"/>
      <c r="W171" s="130"/>
      <c r="X171" s="130"/>
      <c r="Y171" s="133"/>
      <c r="Z171" s="130"/>
      <c r="AA171" s="134"/>
      <c r="AB171" s="130"/>
      <c r="AC171" s="130"/>
      <c r="AD171" s="130"/>
      <c r="AE171" s="130"/>
    </row>
    <row r="172" spans="1:31" ht="14.25" customHeight="1" x14ac:dyDescent="0.3">
      <c r="A172" s="130"/>
      <c r="B172" s="130"/>
      <c r="C172" s="130"/>
      <c r="D172" s="130"/>
      <c r="E172" s="130"/>
      <c r="F172" s="130"/>
      <c r="G172" s="130"/>
      <c r="H172" s="130"/>
      <c r="I172" s="131"/>
      <c r="J172" s="147"/>
      <c r="K172" s="132"/>
      <c r="L172" s="132"/>
      <c r="M172" s="132"/>
      <c r="N172" s="132"/>
      <c r="O172" s="132"/>
      <c r="P172" s="132"/>
      <c r="Q172" s="132"/>
      <c r="R172" s="130"/>
      <c r="S172" s="130"/>
      <c r="T172" s="130"/>
      <c r="U172" s="130"/>
      <c r="V172" s="130"/>
      <c r="W172" s="130"/>
      <c r="X172" s="130"/>
      <c r="Y172" s="133"/>
      <c r="Z172" s="130"/>
      <c r="AA172" s="134"/>
      <c r="AB172" s="130"/>
      <c r="AC172" s="130"/>
      <c r="AD172" s="130"/>
      <c r="AE172" s="130"/>
    </row>
    <row r="173" spans="1:31" ht="14.25" customHeight="1" x14ac:dyDescent="0.3">
      <c r="A173" s="130"/>
      <c r="B173" s="130"/>
      <c r="C173" s="130"/>
      <c r="D173" s="130"/>
      <c r="E173" s="130"/>
      <c r="F173" s="130"/>
      <c r="G173" s="130"/>
      <c r="H173" s="130"/>
      <c r="I173" s="131"/>
      <c r="J173" s="147"/>
      <c r="K173" s="132"/>
      <c r="L173" s="132"/>
      <c r="M173" s="132"/>
      <c r="N173" s="132"/>
      <c r="O173" s="132"/>
      <c r="P173" s="132"/>
      <c r="Q173" s="132"/>
      <c r="R173" s="130"/>
      <c r="S173" s="130"/>
      <c r="T173" s="130"/>
      <c r="U173" s="130"/>
      <c r="V173" s="130"/>
      <c r="W173" s="130"/>
      <c r="X173" s="130"/>
      <c r="Y173" s="133"/>
      <c r="Z173" s="130"/>
      <c r="AA173" s="134"/>
      <c r="AB173" s="130"/>
      <c r="AC173" s="130"/>
      <c r="AD173" s="130"/>
      <c r="AE173" s="130"/>
    </row>
    <row r="174" spans="1:31" ht="14.25" customHeight="1" x14ac:dyDescent="0.3">
      <c r="A174" s="130"/>
      <c r="B174" s="130"/>
      <c r="C174" s="130"/>
      <c r="D174" s="130"/>
      <c r="E174" s="130"/>
      <c r="F174" s="130"/>
      <c r="G174" s="130"/>
      <c r="H174" s="130"/>
      <c r="I174" s="131"/>
      <c r="J174" s="147"/>
      <c r="K174" s="132"/>
      <c r="L174" s="132"/>
      <c r="M174" s="132"/>
      <c r="N174" s="132"/>
      <c r="O174" s="132"/>
      <c r="P174" s="132"/>
      <c r="Q174" s="132"/>
      <c r="R174" s="130"/>
      <c r="S174" s="130"/>
      <c r="T174" s="130"/>
      <c r="U174" s="130"/>
      <c r="V174" s="130"/>
      <c r="W174" s="130"/>
      <c r="X174" s="130"/>
      <c r="Y174" s="133"/>
      <c r="Z174" s="130"/>
      <c r="AA174" s="134"/>
      <c r="AB174" s="130"/>
      <c r="AC174" s="130"/>
      <c r="AD174" s="130"/>
      <c r="AE174" s="130"/>
    </row>
    <row r="175" spans="1:31" ht="14.25" customHeight="1" x14ac:dyDescent="0.3">
      <c r="A175" s="130"/>
      <c r="B175" s="130"/>
      <c r="C175" s="130"/>
      <c r="D175" s="130"/>
      <c r="E175" s="130"/>
      <c r="F175" s="130"/>
      <c r="G175" s="130"/>
      <c r="H175" s="130"/>
      <c r="I175" s="131"/>
      <c r="J175" s="147"/>
      <c r="K175" s="132"/>
      <c r="L175" s="132"/>
      <c r="M175" s="132"/>
      <c r="N175" s="132"/>
      <c r="O175" s="132"/>
      <c r="P175" s="132"/>
      <c r="Q175" s="132"/>
      <c r="R175" s="130"/>
      <c r="S175" s="130"/>
      <c r="T175" s="130"/>
      <c r="U175" s="130"/>
      <c r="V175" s="130"/>
      <c r="W175" s="130"/>
      <c r="X175" s="130"/>
      <c r="Y175" s="133"/>
      <c r="Z175" s="130"/>
      <c r="AA175" s="134"/>
      <c r="AB175" s="130"/>
      <c r="AC175" s="130"/>
      <c r="AD175" s="130"/>
      <c r="AE175" s="130"/>
    </row>
    <row r="176" spans="1:31" ht="14.25" customHeight="1" x14ac:dyDescent="0.3">
      <c r="A176" s="130"/>
      <c r="B176" s="130"/>
      <c r="C176" s="130"/>
      <c r="D176" s="130"/>
      <c r="E176" s="130"/>
      <c r="F176" s="130"/>
      <c r="G176" s="130"/>
      <c r="H176" s="130"/>
      <c r="I176" s="131"/>
      <c r="J176" s="147"/>
      <c r="K176" s="132"/>
      <c r="L176" s="132"/>
      <c r="M176" s="132"/>
      <c r="N176" s="132"/>
      <c r="O176" s="132"/>
      <c r="P176" s="132"/>
      <c r="Q176" s="132"/>
      <c r="R176" s="130"/>
      <c r="S176" s="130"/>
      <c r="T176" s="130"/>
      <c r="U176" s="130"/>
      <c r="V176" s="130"/>
      <c r="W176" s="130"/>
      <c r="X176" s="130"/>
      <c r="Y176" s="133"/>
      <c r="Z176" s="130"/>
      <c r="AA176" s="134"/>
      <c r="AB176" s="130"/>
      <c r="AC176" s="130"/>
      <c r="AD176" s="130"/>
      <c r="AE176" s="130"/>
    </row>
    <row r="177" spans="1:31" ht="14.25" customHeight="1" x14ac:dyDescent="0.3">
      <c r="A177" s="130"/>
      <c r="B177" s="130"/>
      <c r="C177" s="130"/>
      <c r="D177" s="130"/>
      <c r="E177" s="130"/>
      <c r="F177" s="130"/>
      <c r="G177" s="130"/>
      <c r="H177" s="130"/>
      <c r="I177" s="131"/>
      <c r="J177" s="147"/>
      <c r="K177" s="132"/>
      <c r="L177" s="132"/>
      <c r="M177" s="132"/>
      <c r="N177" s="132"/>
      <c r="O177" s="132"/>
      <c r="P177" s="132"/>
      <c r="Q177" s="132"/>
      <c r="R177" s="130"/>
      <c r="S177" s="130"/>
      <c r="T177" s="130"/>
      <c r="U177" s="130"/>
      <c r="V177" s="130"/>
      <c r="W177" s="130"/>
      <c r="X177" s="130"/>
      <c r="Y177" s="133"/>
      <c r="Z177" s="130"/>
      <c r="AA177" s="134"/>
      <c r="AB177" s="130"/>
      <c r="AC177" s="130"/>
      <c r="AD177" s="130"/>
      <c r="AE177" s="130"/>
    </row>
    <row r="178" spans="1:31" ht="14.25" customHeight="1" x14ac:dyDescent="0.3">
      <c r="A178" s="130"/>
      <c r="B178" s="130"/>
      <c r="C178" s="130"/>
      <c r="D178" s="130"/>
      <c r="E178" s="130"/>
      <c r="F178" s="130"/>
      <c r="G178" s="130"/>
      <c r="H178" s="130"/>
      <c r="I178" s="131"/>
      <c r="J178" s="147"/>
      <c r="K178" s="132"/>
      <c r="L178" s="132"/>
      <c r="M178" s="132"/>
      <c r="N178" s="132"/>
      <c r="O178" s="132"/>
      <c r="P178" s="132"/>
      <c r="Q178" s="132"/>
      <c r="R178" s="130"/>
      <c r="S178" s="130"/>
      <c r="T178" s="130"/>
      <c r="U178" s="130"/>
      <c r="V178" s="130"/>
      <c r="W178" s="130"/>
      <c r="X178" s="130"/>
      <c r="Y178" s="133"/>
      <c r="Z178" s="130"/>
      <c r="AA178" s="134"/>
      <c r="AB178" s="130"/>
      <c r="AC178" s="130"/>
      <c r="AD178" s="130"/>
      <c r="AE178" s="130"/>
    </row>
    <row r="179" spans="1:31" ht="14.25" customHeight="1" x14ac:dyDescent="0.3">
      <c r="A179" s="130"/>
      <c r="B179" s="130"/>
      <c r="C179" s="130"/>
      <c r="D179" s="130"/>
      <c r="E179" s="130"/>
      <c r="F179" s="130"/>
      <c r="G179" s="130"/>
      <c r="H179" s="130"/>
      <c r="I179" s="131"/>
      <c r="J179" s="147"/>
      <c r="K179" s="132"/>
      <c r="L179" s="132"/>
      <c r="M179" s="132"/>
      <c r="N179" s="132"/>
      <c r="O179" s="132"/>
      <c r="P179" s="132"/>
      <c r="Q179" s="132"/>
      <c r="R179" s="130"/>
      <c r="S179" s="130"/>
      <c r="T179" s="130"/>
      <c r="U179" s="130"/>
      <c r="V179" s="130"/>
      <c r="W179" s="130"/>
      <c r="X179" s="130"/>
      <c r="Y179" s="133"/>
      <c r="Z179" s="130"/>
      <c r="AA179" s="134"/>
      <c r="AB179" s="130"/>
      <c r="AC179" s="130"/>
      <c r="AD179" s="130"/>
      <c r="AE179" s="130"/>
    </row>
    <row r="180" spans="1:31" ht="14.25" customHeight="1" x14ac:dyDescent="0.3">
      <c r="A180" s="130"/>
      <c r="B180" s="130"/>
      <c r="C180" s="130"/>
      <c r="D180" s="130"/>
      <c r="E180" s="130"/>
      <c r="F180" s="130"/>
      <c r="G180" s="130"/>
      <c r="H180" s="130"/>
      <c r="I180" s="131"/>
      <c r="J180" s="147"/>
      <c r="K180" s="132"/>
      <c r="L180" s="132"/>
      <c r="M180" s="132"/>
      <c r="N180" s="132"/>
      <c r="O180" s="132"/>
      <c r="P180" s="132"/>
      <c r="Q180" s="132"/>
      <c r="R180" s="130"/>
      <c r="S180" s="130"/>
      <c r="T180" s="130"/>
      <c r="U180" s="130"/>
      <c r="V180" s="130"/>
      <c r="W180" s="130"/>
      <c r="X180" s="130"/>
      <c r="Y180" s="133"/>
      <c r="Z180" s="130"/>
      <c r="AA180" s="134"/>
      <c r="AB180" s="130"/>
      <c r="AC180" s="130"/>
      <c r="AD180" s="130"/>
      <c r="AE180" s="130"/>
    </row>
    <row r="181" spans="1:31" ht="14.25" customHeight="1" x14ac:dyDescent="0.3">
      <c r="A181" s="130"/>
      <c r="B181" s="130"/>
      <c r="C181" s="130"/>
      <c r="D181" s="130"/>
      <c r="E181" s="130"/>
      <c r="F181" s="130"/>
      <c r="G181" s="130"/>
      <c r="H181" s="130"/>
      <c r="I181" s="131"/>
      <c r="J181" s="147"/>
      <c r="K181" s="132"/>
      <c r="L181" s="132"/>
      <c r="M181" s="132"/>
      <c r="N181" s="132"/>
      <c r="O181" s="132"/>
      <c r="P181" s="132"/>
      <c r="Q181" s="132"/>
      <c r="R181" s="130"/>
      <c r="S181" s="130"/>
      <c r="T181" s="130"/>
      <c r="U181" s="130"/>
      <c r="V181" s="130"/>
      <c r="W181" s="130"/>
      <c r="X181" s="130"/>
      <c r="Y181" s="133"/>
      <c r="Z181" s="130"/>
      <c r="AA181" s="134"/>
      <c r="AB181" s="130"/>
      <c r="AC181" s="130"/>
      <c r="AD181" s="130"/>
      <c r="AE181" s="130"/>
    </row>
    <row r="182" spans="1:31" ht="14.25" customHeight="1" x14ac:dyDescent="0.3">
      <c r="A182" s="130"/>
      <c r="B182" s="130"/>
      <c r="C182" s="130"/>
      <c r="D182" s="130"/>
      <c r="E182" s="130"/>
      <c r="F182" s="130"/>
      <c r="G182" s="130"/>
      <c r="H182" s="130"/>
      <c r="I182" s="131"/>
      <c r="J182" s="147"/>
      <c r="K182" s="132"/>
      <c r="L182" s="132"/>
      <c r="M182" s="132"/>
      <c r="N182" s="132"/>
      <c r="O182" s="132"/>
      <c r="P182" s="132"/>
      <c r="Q182" s="132"/>
      <c r="R182" s="130"/>
      <c r="S182" s="130"/>
      <c r="T182" s="130"/>
      <c r="U182" s="130"/>
      <c r="V182" s="130"/>
      <c r="W182" s="130"/>
      <c r="X182" s="130"/>
      <c r="Y182" s="133"/>
      <c r="Z182" s="130"/>
      <c r="AA182" s="134"/>
      <c r="AB182" s="130"/>
      <c r="AC182" s="130"/>
      <c r="AD182" s="130"/>
      <c r="AE182" s="130"/>
    </row>
    <row r="183" spans="1:31" ht="14.25" customHeight="1" x14ac:dyDescent="0.3">
      <c r="A183" s="130"/>
      <c r="B183" s="130"/>
      <c r="C183" s="130"/>
      <c r="D183" s="130"/>
      <c r="E183" s="130"/>
      <c r="F183" s="130"/>
      <c r="G183" s="130"/>
      <c r="H183" s="130"/>
      <c r="I183" s="131"/>
      <c r="J183" s="147"/>
      <c r="K183" s="132"/>
      <c r="L183" s="132"/>
      <c r="M183" s="132"/>
      <c r="N183" s="132"/>
      <c r="O183" s="132"/>
      <c r="P183" s="132"/>
      <c r="Q183" s="132"/>
      <c r="R183" s="130"/>
      <c r="S183" s="130"/>
      <c r="T183" s="130"/>
      <c r="U183" s="130"/>
      <c r="V183" s="130"/>
      <c r="W183" s="130"/>
      <c r="X183" s="130"/>
      <c r="Y183" s="133"/>
      <c r="Z183" s="130"/>
      <c r="AA183" s="134"/>
      <c r="AB183" s="130"/>
      <c r="AC183" s="130"/>
      <c r="AD183" s="130"/>
      <c r="AE183" s="130"/>
    </row>
    <row r="184" spans="1:31" ht="14.25" customHeight="1" x14ac:dyDescent="0.3">
      <c r="A184" s="130"/>
      <c r="B184" s="130"/>
      <c r="C184" s="130"/>
      <c r="D184" s="130"/>
      <c r="E184" s="130"/>
      <c r="F184" s="130"/>
      <c r="G184" s="130"/>
      <c r="H184" s="130"/>
      <c r="I184" s="131"/>
      <c r="J184" s="147"/>
      <c r="K184" s="132"/>
      <c r="L184" s="132"/>
      <c r="M184" s="132"/>
      <c r="N184" s="132"/>
      <c r="O184" s="132"/>
      <c r="P184" s="132"/>
      <c r="Q184" s="132"/>
      <c r="R184" s="130"/>
      <c r="S184" s="130"/>
      <c r="T184" s="130"/>
      <c r="U184" s="130"/>
      <c r="V184" s="130"/>
      <c r="W184" s="130"/>
      <c r="X184" s="130"/>
      <c r="Y184" s="133"/>
      <c r="Z184" s="130"/>
      <c r="AA184" s="134"/>
      <c r="AB184" s="130"/>
      <c r="AC184" s="130"/>
      <c r="AD184" s="130"/>
      <c r="AE184" s="130"/>
    </row>
    <row r="185" spans="1:31" ht="14.25" customHeight="1" x14ac:dyDescent="0.3">
      <c r="A185" s="130"/>
      <c r="B185" s="130"/>
      <c r="C185" s="130"/>
      <c r="D185" s="130"/>
      <c r="E185" s="130"/>
      <c r="F185" s="130"/>
      <c r="G185" s="130"/>
      <c r="H185" s="130"/>
      <c r="I185" s="131"/>
      <c r="J185" s="147"/>
      <c r="K185" s="132"/>
      <c r="L185" s="132"/>
      <c r="M185" s="132"/>
      <c r="N185" s="132"/>
      <c r="O185" s="132"/>
      <c r="P185" s="132"/>
      <c r="Q185" s="132"/>
      <c r="R185" s="130"/>
      <c r="S185" s="130"/>
      <c r="T185" s="130"/>
      <c r="U185" s="130"/>
      <c r="V185" s="130"/>
      <c r="W185" s="130"/>
      <c r="X185" s="130"/>
      <c r="Y185" s="133"/>
      <c r="Z185" s="130"/>
      <c r="AA185" s="134"/>
      <c r="AB185" s="130"/>
      <c r="AC185" s="130"/>
      <c r="AD185" s="130"/>
      <c r="AE185" s="130"/>
    </row>
    <row r="186" spans="1:31" ht="14.25" customHeight="1" x14ac:dyDescent="0.3">
      <c r="A186" s="130"/>
      <c r="B186" s="130"/>
      <c r="C186" s="130"/>
      <c r="D186" s="130"/>
      <c r="E186" s="130"/>
      <c r="F186" s="130"/>
      <c r="G186" s="130"/>
      <c r="H186" s="130"/>
      <c r="I186" s="131"/>
      <c r="J186" s="147"/>
      <c r="K186" s="132"/>
      <c r="L186" s="132"/>
      <c r="M186" s="132"/>
      <c r="N186" s="132"/>
      <c r="O186" s="132"/>
      <c r="P186" s="132"/>
      <c r="Q186" s="132"/>
      <c r="R186" s="130"/>
      <c r="S186" s="130"/>
      <c r="T186" s="130"/>
      <c r="U186" s="130"/>
      <c r="V186" s="130"/>
      <c r="W186" s="130"/>
      <c r="X186" s="130"/>
      <c r="Y186" s="133"/>
      <c r="Z186" s="130"/>
      <c r="AA186" s="134"/>
      <c r="AB186" s="130"/>
      <c r="AC186" s="130"/>
      <c r="AD186" s="130"/>
      <c r="AE186" s="130"/>
    </row>
    <row r="187" spans="1:31" ht="14.25" customHeight="1" x14ac:dyDescent="0.3">
      <c r="A187" s="130"/>
      <c r="B187" s="130"/>
      <c r="C187" s="130"/>
      <c r="D187" s="130"/>
      <c r="E187" s="130"/>
      <c r="F187" s="130"/>
      <c r="G187" s="130"/>
      <c r="H187" s="130"/>
      <c r="I187" s="131"/>
      <c r="J187" s="147"/>
      <c r="K187" s="132"/>
      <c r="L187" s="132"/>
      <c r="M187" s="132"/>
      <c r="N187" s="132"/>
      <c r="O187" s="132"/>
      <c r="P187" s="132"/>
      <c r="Q187" s="132"/>
      <c r="R187" s="130"/>
      <c r="S187" s="130"/>
      <c r="T187" s="130"/>
      <c r="U187" s="130"/>
      <c r="V187" s="130"/>
      <c r="W187" s="130"/>
      <c r="X187" s="130"/>
      <c r="Y187" s="133"/>
      <c r="Z187" s="130"/>
      <c r="AA187" s="134"/>
      <c r="AB187" s="130"/>
      <c r="AC187" s="130"/>
      <c r="AD187" s="130"/>
      <c r="AE187" s="130"/>
    </row>
    <row r="188" spans="1:31" ht="14.25" customHeight="1" x14ac:dyDescent="0.3">
      <c r="A188" s="130"/>
      <c r="B188" s="130"/>
      <c r="C188" s="130"/>
      <c r="D188" s="130"/>
      <c r="E188" s="130"/>
      <c r="F188" s="130"/>
      <c r="G188" s="130"/>
      <c r="H188" s="130"/>
      <c r="I188" s="131"/>
      <c r="J188" s="147"/>
      <c r="K188" s="132"/>
      <c r="L188" s="132"/>
      <c r="M188" s="132"/>
      <c r="N188" s="132"/>
      <c r="O188" s="132"/>
      <c r="P188" s="132"/>
      <c r="Q188" s="132"/>
      <c r="R188" s="130"/>
      <c r="S188" s="130"/>
      <c r="T188" s="130"/>
      <c r="U188" s="130"/>
      <c r="V188" s="130"/>
      <c r="W188" s="130"/>
      <c r="X188" s="130"/>
      <c r="Y188" s="133"/>
      <c r="Z188" s="130"/>
      <c r="AA188" s="134"/>
      <c r="AB188" s="130"/>
      <c r="AC188" s="130"/>
      <c r="AD188" s="130"/>
      <c r="AE188" s="130"/>
    </row>
    <row r="189" spans="1:31" ht="14.25" customHeight="1" x14ac:dyDescent="0.3">
      <c r="A189" s="130"/>
      <c r="B189" s="130"/>
      <c r="C189" s="130"/>
      <c r="D189" s="130"/>
      <c r="E189" s="130"/>
      <c r="F189" s="130"/>
      <c r="G189" s="130"/>
      <c r="H189" s="130"/>
      <c r="I189" s="131"/>
      <c r="J189" s="147"/>
      <c r="K189" s="132"/>
      <c r="L189" s="132"/>
      <c r="M189" s="132"/>
      <c r="N189" s="132"/>
      <c r="O189" s="132"/>
      <c r="P189" s="132"/>
      <c r="Q189" s="132"/>
      <c r="R189" s="130"/>
      <c r="S189" s="130"/>
      <c r="T189" s="130"/>
      <c r="U189" s="130"/>
      <c r="V189" s="130"/>
      <c r="W189" s="130"/>
      <c r="X189" s="130"/>
      <c r="Y189" s="133"/>
      <c r="Z189" s="130"/>
      <c r="AA189" s="134"/>
      <c r="AB189" s="130"/>
      <c r="AC189" s="130"/>
      <c r="AD189" s="130"/>
      <c r="AE189" s="130"/>
    </row>
    <row r="190" spans="1:31" ht="14.25" customHeight="1" x14ac:dyDescent="0.3">
      <c r="A190" s="130"/>
      <c r="B190" s="130"/>
      <c r="C190" s="130"/>
      <c r="D190" s="130"/>
      <c r="E190" s="130"/>
      <c r="F190" s="130"/>
      <c r="G190" s="130"/>
      <c r="H190" s="130"/>
      <c r="I190" s="131"/>
      <c r="J190" s="147"/>
      <c r="K190" s="132"/>
      <c r="L190" s="132"/>
      <c r="M190" s="132"/>
      <c r="N190" s="132"/>
      <c r="O190" s="132"/>
      <c r="P190" s="132"/>
      <c r="Q190" s="132"/>
      <c r="R190" s="130"/>
      <c r="S190" s="130"/>
      <c r="T190" s="130"/>
      <c r="U190" s="130"/>
      <c r="V190" s="130"/>
      <c r="W190" s="130"/>
      <c r="X190" s="130"/>
      <c r="Y190" s="133"/>
      <c r="Z190" s="130"/>
      <c r="AA190" s="134"/>
      <c r="AB190" s="130"/>
      <c r="AC190" s="130"/>
      <c r="AD190" s="130"/>
      <c r="AE190" s="130"/>
    </row>
    <row r="191" spans="1:31" ht="14.25" customHeight="1" x14ac:dyDescent="0.3">
      <c r="A191" s="130"/>
      <c r="B191" s="130"/>
      <c r="C191" s="130"/>
      <c r="D191" s="130"/>
      <c r="E191" s="130"/>
      <c r="F191" s="130"/>
      <c r="G191" s="130"/>
      <c r="H191" s="130"/>
      <c r="I191" s="131"/>
      <c r="J191" s="147"/>
      <c r="K191" s="132"/>
      <c r="L191" s="132"/>
      <c r="M191" s="132"/>
      <c r="N191" s="132"/>
      <c r="O191" s="132"/>
      <c r="P191" s="132"/>
      <c r="Q191" s="132"/>
      <c r="R191" s="130"/>
      <c r="S191" s="130"/>
      <c r="T191" s="130"/>
      <c r="U191" s="130"/>
      <c r="V191" s="130"/>
      <c r="W191" s="130"/>
      <c r="X191" s="130"/>
      <c r="Y191" s="133"/>
      <c r="Z191" s="130"/>
      <c r="AA191" s="134"/>
      <c r="AB191" s="130"/>
      <c r="AC191" s="130"/>
      <c r="AD191" s="130"/>
      <c r="AE191" s="130"/>
    </row>
    <row r="192" spans="1:31" ht="14.25" customHeight="1" x14ac:dyDescent="0.3">
      <c r="A192" s="130"/>
      <c r="B192" s="130"/>
      <c r="C192" s="130"/>
      <c r="D192" s="130"/>
      <c r="E192" s="130"/>
      <c r="F192" s="130"/>
      <c r="G192" s="130"/>
      <c r="H192" s="130"/>
      <c r="I192" s="131"/>
      <c r="J192" s="147"/>
      <c r="K192" s="132"/>
      <c r="L192" s="132"/>
      <c r="M192" s="132"/>
      <c r="N192" s="132"/>
      <c r="O192" s="132"/>
      <c r="P192" s="132"/>
      <c r="Q192" s="132"/>
      <c r="R192" s="130"/>
      <c r="S192" s="130"/>
      <c r="T192" s="130"/>
      <c r="U192" s="130"/>
      <c r="V192" s="130"/>
      <c r="W192" s="130"/>
      <c r="X192" s="130"/>
      <c r="Y192" s="133"/>
      <c r="Z192" s="130"/>
      <c r="AA192" s="134"/>
      <c r="AB192" s="130"/>
      <c r="AC192" s="130"/>
      <c r="AD192" s="130"/>
      <c r="AE192" s="130"/>
    </row>
    <row r="193" spans="1:31" ht="14.25" customHeight="1" x14ac:dyDescent="0.3">
      <c r="A193" s="130"/>
      <c r="B193" s="130"/>
      <c r="C193" s="130"/>
      <c r="D193" s="130"/>
      <c r="E193" s="130"/>
      <c r="F193" s="130"/>
      <c r="G193" s="130"/>
      <c r="H193" s="130"/>
      <c r="I193" s="131"/>
      <c r="J193" s="147"/>
      <c r="K193" s="132"/>
      <c r="L193" s="132"/>
      <c r="M193" s="132"/>
      <c r="N193" s="132"/>
      <c r="O193" s="132"/>
      <c r="P193" s="132"/>
      <c r="Q193" s="132"/>
      <c r="R193" s="130"/>
      <c r="S193" s="130"/>
      <c r="T193" s="130"/>
      <c r="U193" s="130"/>
      <c r="V193" s="130"/>
      <c r="W193" s="130"/>
      <c r="X193" s="130"/>
      <c r="Y193" s="133"/>
      <c r="Z193" s="130"/>
      <c r="AA193" s="134"/>
      <c r="AB193" s="130"/>
      <c r="AC193" s="130"/>
      <c r="AD193" s="130"/>
      <c r="AE193" s="130"/>
    </row>
    <row r="194" spans="1:31" ht="14.25" customHeight="1" x14ac:dyDescent="0.3">
      <c r="A194" s="130"/>
      <c r="B194" s="130"/>
      <c r="C194" s="130"/>
      <c r="D194" s="130"/>
      <c r="E194" s="130"/>
      <c r="F194" s="130"/>
      <c r="G194" s="130"/>
      <c r="H194" s="130"/>
      <c r="I194" s="131"/>
      <c r="J194" s="147"/>
      <c r="K194" s="132"/>
      <c r="L194" s="132"/>
      <c r="M194" s="132"/>
      <c r="N194" s="132"/>
      <c r="O194" s="132"/>
      <c r="P194" s="132"/>
      <c r="Q194" s="132"/>
      <c r="R194" s="130"/>
      <c r="S194" s="130"/>
      <c r="T194" s="130"/>
      <c r="U194" s="130"/>
      <c r="V194" s="130"/>
      <c r="W194" s="130"/>
      <c r="X194" s="130"/>
      <c r="Y194" s="133"/>
      <c r="Z194" s="130"/>
      <c r="AA194" s="134"/>
      <c r="AB194" s="130"/>
      <c r="AC194" s="130"/>
      <c r="AD194" s="130"/>
      <c r="AE194" s="130"/>
    </row>
    <row r="195" spans="1:31" ht="14.25" customHeight="1" x14ac:dyDescent="0.3">
      <c r="A195" s="130"/>
      <c r="B195" s="130"/>
      <c r="C195" s="130"/>
      <c r="D195" s="130"/>
      <c r="E195" s="130"/>
      <c r="F195" s="130"/>
      <c r="G195" s="130"/>
      <c r="H195" s="130"/>
      <c r="I195" s="131"/>
      <c r="J195" s="147"/>
      <c r="K195" s="132"/>
      <c r="L195" s="132"/>
      <c r="M195" s="132"/>
      <c r="N195" s="132"/>
      <c r="O195" s="132"/>
      <c r="P195" s="132"/>
      <c r="Q195" s="132"/>
      <c r="R195" s="130"/>
      <c r="S195" s="130"/>
      <c r="T195" s="130"/>
      <c r="U195" s="130"/>
      <c r="V195" s="130"/>
      <c r="W195" s="130"/>
      <c r="X195" s="130"/>
      <c r="Y195" s="133"/>
      <c r="Z195" s="130"/>
      <c r="AA195" s="134"/>
      <c r="AB195" s="130"/>
      <c r="AC195" s="130"/>
      <c r="AD195" s="130"/>
      <c r="AE195" s="130"/>
    </row>
    <row r="196" spans="1:31" ht="14.25" customHeight="1" x14ac:dyDescent="0.3">
      <c r="A196" s="130"/>
      <c r="B196" s="130"/>
      <c r="C196" s="130"/>
      <c r="D196" s="130"/>
      <c r="E196" s="130"/>
      <c r="F196" s="130"/>
      <c r="G196" s="130"/>
      <c r="H196" s="130"/>
      <c r="I196" s="131"/>
      <c r="J196" s="147"/>
      <c r="K196" s="132"/>
      <c r="L196" s="132"/>
      <c r="M196" s="132"/>
      <c r="N196" s="132"/>
      <c r="O196" s="132"/>
      <c r="P196" s="132"/>
      <c r="Q196" s="132"/>
      <c r="R196" s="130"/>
      <c r="S196" s="130"/>
      <c r="T196" s="130"/>
      <c r="U196" s="130"/>
      <c r="V196" s="130"/>
      <c r="W196" s="130"/>
      <c r="X196" s="130"/>
      <c r="Y196" s="133"/>
      <c r="Z196" s="130"/>
      <c r="AA196" s="134"/>
      <c r="AB196" s="130"/>
      <c r="AC196" s="130"/>
      <c r="AD196" s="130"/>
      <c r="AE196" s="130"/>
    </row>
    <row r="197" spans="1:31" ht="14.25" customHeight="1" x14ac:dyDescent="0.3">
      <c r="A197" s="130"/>
      <c r="B197" s="130"/>
      <c r="C197" s="130"/>
      <c r="D197" s="130"/>
      <c r="E197" s="130"/>
      <c r="F197" s="130"/>
      <c r="G197" s="130"/>
      <c r="H197" s="130"/>
      <c r="I197" s="131"/>
      <c r="J197" s="147"/>
      <c r="K197" s="132"/>
      <c r="L197" s="132"/>
      <c r="M197" s="132"/>
      <c r="N197" s="132"/>
      <c r="O197" s="132"/>
      <c r="P197" s="132"/>
      <c r="Q197" s="132"/>
      <c r="R197" s="130"/>
      <c r="S197" s="130"/>
      <c r="T197" s="130"/>
      <c r="U197" s="130"/>
      <c r="V197" s="130"/>
      <c r="W197" s="130"/>
      <c r="X197" s="130"/>
      <c r="Y197" s="133"/>
      <c r="Z197" s="130"/>
      <c r="AA197" s="134"/>
      <c r="AB197" s="130"/>
      <c r="AC197" s="130"/>
      <c r="AD197" s="130"/>
      <c r="AE197" s="130"/>
    </row>
    <row r="198" spans="1:31" ht="14.25" customHeight="1" x14ac:dyDescent="0.3">
      <c r="A198" s="130"/>
      <c r="B198" s="130"/>
      <c r="C198" s="130"/>
      <c r="D198" s="130"/>
      <c r="E198" s="130"/>
      <c r="F198" s="130"/>
      <c r="G198" s="130"/>
      <c r="H198" s="130"/>
      <c r="I198" s="131"/>
      <c r="J198" s="147"/>
      <c r="K198" s="132"/>
      <c r="L198" s="132"/>
      <c r="M198" s="132"/>
      <c r="N198" s="132"/>
      <c r="O198" s="132"/>
      <c r="P198" s="132"/>
      <c r="Q198" s="132"/>
      <c r="R198" s="130"/>
      <c r="S198" s="130"/>
      <c r="T198" s="130"/>
      <c r="U198" s="130"/>
      <c r="V198" s="130"/>
      <c r="W198" s="130"/>
      <c r="X198" s="130"/>
      <c r="Y198" s="133"/>
      <c r="Z198" s="130"/>
      <c r="AA198" s="134"/>
      <c r="AB198" s="130"/>
      <c r="AC198" s="130"/>
      <c r="AD198" s="130"/>
      <c r="AE198" s="130"/>
    </row>
    <row r="199" spans="1:31" ht="14.25" customHeight="1" x14ac:dyDescent="0.3">
      <c r="A199" s="130"/>
      <c r="B199" s="130"/>
      <c r="C199" s="130"/>
      <c r="D199" s="130"/>
      <c r="E199" s="130"/>
      <c r="F199" s="130"/>
      <c r="G199" s="130"/>
      <c r="H199" s="130"/>
      <c r="I199" s="131"/>
      <c r="J199" s="147"/>
      <c r="K199" s="132"/>
      <c r="L199" s="132"/>
      <c r="M199" s="132"/>
      <c r="N199" s="132"/>
      <c r="O199" s="132"/>
      <c r="P199" s="132"/>
      <c r="Q199" s="132"/>
      <c r="R199" s="130"/>
      <c r="S199" s="130"/>
      <c r="T199" s="130"/>
      <c r="U199" s="130"/>
      <c r="V199" s="130"/>
      <c r="W199" s="130"/>
      <c r="X199" s="130"/>
      <c r="Y199" s="133"/>
      <c r="Z199" s="130"/>
      <c r="AA199" s="134"/>
      <c r="AB199" s="130"/>
      <c r="AC199" s="130"/>
      <c r="AD199" s="130"/>
      <c r="AE199" s="130"/>
    </row>
    <row r="200" spans="1:31" ht="14.25" customHeight="1" x14ac:dyDescent="0.3">
      <c r="A200" s="130"/>
      <c r="B200" s="130"/>
      <c r="C200" s="130"/>
      <c r="D200" s="130"/>
      <c r="E200" s="130"/>
      <c r="F200" s="130"/>
      <c r="G200" s="130"/>
      <c r="H200" s="130"/>
      <c r="I200" s="131"/>
      <c r="J200" s="147"/>
      <c r="K200" s="132"/>
      <c r="L200" s="132"/>
      <c r="M200" s="132"/>
      <c r="N200" s="132"/>
      <c r="O200" s="132"/>
      <c r="P200" s="132"/>
      <c r="Q200" s="132"/>
      <c r="R200" s="130"/>
      <c r="S200" s="130"/>
      <c r="T200" s="130"/>
      <c r="U200" s="130"/>
      <c r="V200" s="130"/>
      <c r="W200" s="130"/>
      <c r="X200" s="130"/>
      <c r="Y200" s="133"/>
      <c r="Z200" s="130"/>
      <c r="AA200" s="134"/>
      <c r="AB200" s="130"/>
      <c r="AC200" s="130"/>
      <c r="AD200" s="130"/>
      <c r="AE200" s="130"/>
    </row>
    <row r="201" spans="1:31" ht="14.25" customHeight="1" x14ac:dyDescent="0.3">
      <c r="A201" s="130"/>
      <c r="B201" s="130"/>
      <c r="C201" s="130"/>
      <c r="D201" s="130"/>
      <c r="E201" s="130"/>
      <c r="F201" s="130"/>
      <c r="G201" s="130"/>
      <c r="H201" s="130"/>
      <c r="I201" s="131"/>
      <c r="J201" s="147"/>
      <c r="K201" s="132"/>
      <c r="L201" s="132"/>
      <c r="M201" s="132"/>
      <c r="N201" s="132"/>
      <c r="O201" s="132"/>
      <c r="P201" s="132"/>
      <c r="Q201" s="132"/>
      <c r="R201" s="130"/>
      <c r="S201" s="130"/>
      <c r="T201" s="130"/>
      <c r="U201" s="130"/>
      <c r="V201" s="130"/>
      <c r="W201" s="130"/>
      <c r="X201" s="130"/>
      <c r="Y201" s="133"/>
      <c r="Z201" s="130"/>
      <c r="AA201" s="134"/>
      <c r="AB201" s="130"/>
      <c r="AC201" s="130"/>
      <c r="AD201" s="130"/>
      <c r="AE201" s="130"/>
    </row>
    <row r="202" spans="1:31" ht="14.25" customHeight="1" x14ac:dyDescent="0.3">
      <c r="A202" s="130"/>
      <c r="B202" s="130"/>
      <c r="C202" s="130"/>
      <c r="D202" s="130"/>
      <c r="E202" s="130"/>
      <c r="F202" s="130"/>
      <c r="G202" s="130"/>
      <c r="H202" s="130"/>
      <c r="I202" s="131"/>
      <c r="J202" s="147"/>
      <c r="K202" s="132"/>
      <c r="L202" s="132"/>
      <c r="M202" s="132"/>
      <c r="N202" s="132"/>
      <c r="O202" s="132"/>
      <c r="P202" s="132"/>
      <c r="Q202" s="132"/>
      <c r="R202" s="130"/>
      <c r="S202" s="130"/>
      <c r="T202" s="130"/>
      <c r="U202" s="130"/>
      <c r="V202" s="130"/>
      <c r="W202" s="130"/>
      <c r="X202" s="130"/>
      <c r="Y202" s="133"/>
      <c r="Z202" s="130"/>
      <c r="AA202" s="134"/>
      <c r="AB202" s="130"/>
      <c r="AC202" s="130"/>
      <c r="AD202" s="130"/>
      <c r="AE202" s="130"/>
    </row>
    <row r="203" spans="1:31" ht="14.25" customHeight="1" x14ac:dyDescent="0.3">
      <c r="A203" s="130"/>
      <c r="B203" s="130"/>
      <c r="C203" s="130"/>
      <c r="D203" s="130"/>
      <c r="E203" s="130"/>
      <c r="F203" s="130"/>
      <c r="G203" s="130"/>
      <c r="H203" s="130"/>
      <c r="I203" s="131"/>
      <c r="J203" s="147"/>
      <c r="K203" s="132"/>
      <c r="L203" s="132"/>
      <c r="M203" s="132"/>
      <c r="N203" s="132"/>
      <c r="O203" s="132"/>
      <c r="P203" s="132"/>
      <c r="Q203" s="132"/>
      <c r="R203" s="130"/>
      <c r="S203" s="130"/>
      <c r="T203" s="130"/>
      <c r="U203" s="130"/>
      <c r="V203" s="130"/>
      <c r="W203" s="130"/>
      <c r="X203" s="130"/>
      <c r="Y203" s="133"/>
      <c r="Z203" s="130"/>
      <c r="AA203" s="134"/>
      <c r="AB203" s="130"/>
      <c r="AC203" s="130"/>
      <c r="AD203" s="130"/>
      <c r="AE203" s="130"/>
    </row>
    <row r="204" spans="1:31" ht="14.25" customHeight="1" x14ac:dyDescent="0.3">
      <c r="A204" s="130"/>
      <c r="B204" s="130"/>
      <c r="C204" s="130"/>
      <c r="D204" s="130"/>
      <c r="E204" s="130"/>
      <c r="F204" s="130"/>
      <c r="G204" s="130"/>
      <c r="H204" s="130"/>
      <c r="I204" s="131"/>
      <c r="J204" s="147"/>
      <c r="K204" s="132"/>
      <c r="L204" s="132"/>
      <c r="M204" s="132"/>
      <c r="N204" s="132"/>
      <c r="O204" s="132"/>
      <c r="P204" s="132"/>
      <c r="Q204" s="132"/>
      <c r="R204" s="130"/>
      <c r="S204" s="130"/>
      <c r="T204" s="130"/>
      <c r="U204" s="130"/>
      <c r="V204" s="130"/>
      <c r="W204" s="130"/>
      <c r="X204" s="130"/>
      <c r="Y204" s="133"/>
      <c r="Z204" s="130"/>
      <c r="AA204" s="134"/>
      <c r="AB204" s="130"/>
      <c r="AC204" s="130"/>
      <c r="AD204" s="130"/>
      <c r="AE204" s="130"/>
    </row>
    <row r="205" spans="1:31" ht="14.25" customHeight="1" x14ac:dyDescent="0.3">
      <c r="A205" s="130"/>
      <c r="B205" s="130"/>
      <c r="C205" s="130"/>
      <c r="D205" s="130"/>
      <c r="E205" s="130"/>
      <c r="F205" s="130"/>
      <c r="G205" s="130"/>
      <c r="H205" s="130"/>
      <c r="I205" s="131"/>
      <c r="J205" s="147"/>
      <c r="K205" s="132"/>
      <c r="L205" s="132"/>
      <c r="M205" s="132"/>
      <c r="N205" s="132"/>
      <c r="O205" s="132"/>
      <c r="P205" s="132"/>
      <c r="Q205" s="132"/>
      <c r="R205" s="130"/>
      <c r="S205" s="130"/>
      <c r="T205" s="130"/>
      <c r="U205" s="130"/>
      <c r="V205" s="130"/>
      <c r="W205" s="130"/>
      <c r="X205" s="130"/>
      <c r="Y205" s="133"/>
      <c r="Z205" s="130"/>
      <c r="AA205" s="134"/>
      <c r="AB205" s="130"/>
      <c r="AC205" s="130"/>
      <c r="AD205" s="130"/>
      <c r="AE205" s="130"/>
    </row>
    <row r="206" spans="1:31" ht="14.25" customHeight="1" x14ac:dyDescent="0.3">
      <c r="A206" s="130"/>
      <c r="B206" s="130"/>
      <c r="C206" s="130"/>
      <c r="D206" s="130"/>
      <c r="E206" s="130"/>
      <c r="F206" s="130"/>
      <c r="G206" s="130"/>
      <c r="H206" s="130"/>
      <c r="I206" s="131"/>
      <c r="J206" s="147"/>
      <c r="K206" s="132"/>
      <c r="L206" s="132"/>
      <c r="M206" s="132"/>
      <c r="N206" s="132"/>
      <c r="O206" s="132"/>
      <c r="P206" s="132"/>
      <c r="Q206" s="132"/>
      <c r="R206" s="130"/>
      <c r="S206" s="130"/>
      <c r="T206" s="130"/>
      <c r="U206" s="130"/>
      <c r="V206" s="130"/>
      <c r="W206" s="130"/>
      <c r="X206" s="130"/>
      <c r="Y206" s="133"/>
      <c r="Z206" s="130"/>
      <c r="AA206" s="134"/>
      <c r="AB206" s="130"/>
      <c r="AC206" s="130"/>
      <c r="AD206" s="130"/>
      <c r="AE206" s="130"/>
    </row>
    <row r="207" spans="1:31" ht="14.25" customHeight="1" x14ac:dyDescent="0.3">
      <c r="A207" s="130"/>
      <c r="B207" s="130"/>
      <c r="C207" s="130"/>
      <c r="D207" s="130"/>
      <c r="E207" s="130"/>
      <c r="F207" s="130"/>
      <c r="G207" s="130"/>
      <c r="H207" s="130"/>
      <c r="I207" s="131"/>
      <c r="J207" s="147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</row>
    <row r="208" spans="1:31" ht="14.25" customHeight="1" x14ac:dyDescent="0.3">
      <c r="A208" s="130"/>
      <c r="B208" s="130"/>
      <c r="C208" s="130"/>
      <c r="D208" s="130"/>
      <c r="E208" s="130"/>
      <c r="F208" s="130"/>
      <c r="G208" s="130"/>
      <c r="H208" s="130"/>
      <c r="I208" s="131"/>
      <c r="J208" s="147"/>
      <c r="K208" s="132"/>
      <c r="L208" s="132"/>
      <c r="M208" s="132"/>
      <c r="N208" s="132"/>
      <c r="O208" s="132"/>
      <c r="P208" s="132"/>
      <c r="Q208" s="132"/>
      <c r="R208" s="130"/>
      <c r="S208" s="130"/>
      <c r="T208" s="130"/>
      <c r="U208" s="130"/>
      <c r="V208" s="130"/>
      <c r="W208" s="130"/>
      <c r="X208" s="130"/>
      <c r="Y208" s="133"/>
      <c r="Z208" s="130"/>
      <c r="AA208" s="134"/>
      <c r="AB208" s="130"/>
      <c r="AC208" s="130"/>
      <c r="AD208" s="130"/>
      <c r="AE208" s="130"/>
    </row>
    <row r="209" spans="1:31" ht="14.25" customHeight="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47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30"/>
      <c r="AD209" s="130"/>
      <c r="AE209" s="130"/>
    </row>
    <row r="210" spans="1:31" ht="14.25" customHeight="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47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30"/>
      <c r="AD210" s="130"/>
      <c r="AE210" s="130"/>
    </row>
    <row r="211" spans="1:31" ht="14.25" customHeight="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47"/>
      <c r="K211" s="132"/>
      <c r="L211" s="132"/>
      <c r="M211" s="132"/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30"/>
      <c r="AD211" s="130"/>
      <c r="AE211" s="130"/>
    </row>
    <row r="212" spans="1:31" ht="14.25" customHeight="1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47"/>
      <c r="K212" s="132"/>
      <c r="L212" s="132"/>
      <c r="M212" s="132"/>
      <c r="N212" s="132"/>
      <c r="O212" s="132"/>
      <c r="P212" s="132"/>
      <c r="Q212" s="132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30"/>
      <c r="AD212" s="130"/>
      <c r="AE212" s="130"/>
    </row>
    <row r="213" spans="1:31" ht="14.25" customHeight="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47"/>
      <c r="K213" s="132"/>
      <c r="L213" s="132"/>
      <c r="M213" s="132"/>
      <c r="N213" s="132"/>
      <c r="O213" s="132"/>
      <c r="P213" s="132"/>
      <c r="Q213" s="132"/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30"/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47"/>
      <c r="K214" s="132"/>
      <c r="L214" s="132"/>
      <c r="M214" s="132"/>
      <c r="N214" s="132"/>
      <c r="O214" s="132"/>
      <c r="P214" s="132"/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47"/>
      <c r="K215" s="132"/>
      <c r="L215" s="132"/>
      <c r="M215" s="132"/>
      <c r="N215" s="132"/>
      <c r="O215" s="132"/>
      <c r="P215" s="132"/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47"/>
      <c r="K216" s="132"/>
      <c r="L216" s="132"/>
      <c r="M216" s="132"/>
      <c r="N216" s="132"/>
      <c r="O216" s="132"/>
      <c r="P216" s="132"/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47"/>
      <c r="K217" s="132"/>
      <c r="L217" s="132"/>
      <c r="M217" s="132"/>
      <c r="N217" s="132"/>
      <c r="O217" s="132"/>
      <c r="P217" s="132"/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47"/>
      <c r="K218" s="132"/>
      <c r="L218" s="132"/>
      <c r="M218" s="132"/>
      <c r="N218" s="132"/>
      <c r="O218" s="132"/>
      <c r="P218" s="132"/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47"/>
      <c r="K219" s="132"/>
      <c r="L219" s="132"/>
      <c r="M219" s="132"/>
      <c r="N219" s="132"/>
      <c r="O219" s="132"/>
      <c r="P219" s="132"/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47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47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47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47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47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47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47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47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47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47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47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47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47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47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5.7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47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5.7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47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5.7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47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5.7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47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5.7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47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5.7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47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5.7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47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5.7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47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5.7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47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5.7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47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5.7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47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5.7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47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5.7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47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5.7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47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5.7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47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5.7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47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5.7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47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5.7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47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5.7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47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5.7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47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5.7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47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5.7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47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5.7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47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5.7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47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5.7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47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5.7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47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5.7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47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5.7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47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5.7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47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5.7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47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5.7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47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5.7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47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5.7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47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5.7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47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5.7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47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5.7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47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5.7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47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5.7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47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5.7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47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5.7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47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5.7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47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5.7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47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5.7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47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5.7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47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5.7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47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5.7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47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5.7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47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5.7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47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5.7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47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5.7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47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5.7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47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5.7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47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5.7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47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5.7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47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5.7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47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5.7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47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5.7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47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5.7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47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5.7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47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5.7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47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5.7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47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5.7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47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5.7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47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5.7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47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5.7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47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5.7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47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5.7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47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5.7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47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5.7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47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5.7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47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5.7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47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5.7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47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5.7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47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5.7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47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5.7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47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5.7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47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5.7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47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5.7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47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5.7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47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5.7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47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5.7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47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5.7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47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5.7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47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5.7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47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5.7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47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5.7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47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5.7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47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5.7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47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5.7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47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5.7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47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5.7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47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5.7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47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5.7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47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5.7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47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5.7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47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5.7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47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5.7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47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5.7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47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5.7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47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5.7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47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5.7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47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5.7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47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5.7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47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5.7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47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5.7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47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5.7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47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5.7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47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5.7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47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5.7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47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5.7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47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5.7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47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5.7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47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5.7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47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5.7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47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5.7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47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5.7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47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5.7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47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5.7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47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5.7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47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5.7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47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5.7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47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5.7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47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5.7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47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5.7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47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5.7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47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5.7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47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5.7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47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5.7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47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5.7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47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5.7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47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5.7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47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5.7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47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5.7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47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5.7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47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5.7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47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5.7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47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5.7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47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5.7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47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5.7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47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5.7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47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5.7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47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5.7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47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5.7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47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5.7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47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5.7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47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5.7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47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5.7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47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5.7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47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5.7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47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5.7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47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5.7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47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5.7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47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5.7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47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5.7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47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5.7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47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5.7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47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5.7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47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5.7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47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5.7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47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5.7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47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5.7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47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5.7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47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5.7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47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5.7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47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5.7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47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5.7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47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5.7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47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5.7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47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5.7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47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5.7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47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5.7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47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5.7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47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5.7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47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5.7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47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5.7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47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5.7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47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5.7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47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5.7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47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5.7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47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47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47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47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47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47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47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47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47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47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47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47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47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47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47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47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47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47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47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47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47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47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47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47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47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47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47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47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47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47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47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47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47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47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47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47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47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47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47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47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47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47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47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47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47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47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47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47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47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47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47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47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47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47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47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47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47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47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47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47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47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47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47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47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47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47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47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47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47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47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47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47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47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47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47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47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47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47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47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47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47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47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47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47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47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47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47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47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47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47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47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47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47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47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47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47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47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47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47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47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47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47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47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47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47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47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47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47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47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47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47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47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47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47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47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47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47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47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47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47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47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47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47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47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47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47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47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47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47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47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47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47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47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47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47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47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47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47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47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47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47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47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47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47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47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47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47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47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47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47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47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47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47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47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47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47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47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47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47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47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47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47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47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47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47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47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47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47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47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47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47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47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47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47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47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47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47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47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47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47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47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47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47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47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47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47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47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47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47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47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47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47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47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47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47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47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47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47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47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47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47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47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47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47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47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47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47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47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47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47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47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47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47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47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47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47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47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47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47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47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47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47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47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47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47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47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47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47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47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47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47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47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47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47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47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47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47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47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47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47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47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47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47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47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47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47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47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47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47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47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47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47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47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47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47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47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47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47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47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47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47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47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47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47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47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47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47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47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47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47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47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47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47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47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47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47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47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47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47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47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47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47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47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47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47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47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47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47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47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47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47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47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47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47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47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47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47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47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47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47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47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47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47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47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47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47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47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47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47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47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47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47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47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47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47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47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47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47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47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47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47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47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47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47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47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47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47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47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47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47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47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47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47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47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47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47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47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47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47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47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47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47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47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47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47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47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47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47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47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47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47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47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47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47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47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47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47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47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47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47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47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47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47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47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47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47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47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47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47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47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47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47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47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47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47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47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47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47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47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47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47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47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47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47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47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47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47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47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47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47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47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47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47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47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47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47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47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47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47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47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47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47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47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47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47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47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47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47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47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47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47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47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47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47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47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47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47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47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47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47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47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47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47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47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47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47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47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47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47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47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47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47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47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47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47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47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47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47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47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47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47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47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47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47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47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47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47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47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47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47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47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47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47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47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47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47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47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47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47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47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47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47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47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47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47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47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47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47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47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47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47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47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47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47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47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47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47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47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47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47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47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47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47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47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47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47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47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47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47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47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47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47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47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47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47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47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47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47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47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47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47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47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47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47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47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47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47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47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47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47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47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47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47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47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47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47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47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47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47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47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47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47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47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47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47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47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47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47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47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47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47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47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47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47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47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47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47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47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47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47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47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47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47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47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47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47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47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47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47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47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47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47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47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47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47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47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47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47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47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47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47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47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47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47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47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47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47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47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47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47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47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47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</row>
  </sheetData>
  <mergeCells count="11">
    <mergeCell ref="T5:W6"/>
    <mergeCell ref="AC5:AE6"/>
    <mergeCell ref="K29:Q29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O34" r:id="rId1"/>
    <hyperlink ref="O35" r:id="rId2"/>
    <hyperlink ref="O37" r:id="rId3"/>
    <hyperlink ref="O38" r:id="rId4"/>
    <hyperlink ref="O39" r:id="rId5"/>
    <hyperlink ref="O40" r:id="rId6"/>
    <hyperlink ref="O42" r:id="rId7"/>
    <hyperlink ref="O43" r:id="rId8"/>
    <hyperlink ref="O44" r:id="rId9"/>
    <hyperlink ref="O45" r:id="rId10"/>
    <hyperlink ref="O51" r:id="rId11"/>
    <hyperlink ref="O50" r:id="rId12"/>
  </hyperlinks>
  <pageMargins left="0.7" right="0.7" top="0.75" bottom="0.75" header="0.3" footer="0.3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30"/>
  <sheetViews>
    <sheetView workbookViewId="0">
      <pane xSplit="9" ySplit="7" topLeftCell="N8" activePane="bottomRight" state="frozen"/>
      <selection pane="topRight"/>
      <selection pane="bottomLeft"/>
      <selection pane="bottomRight" activeCell="S9" sqref="S9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hidden="1" customWidth="1"/>
    <col min="5" max="5" width="8.33203125" hidden="1" customWidth="1"/>
    <col min="6" max="6" width="9.6640625" hidden="1" customWidth="1"/>
    <col min="7" max="7" width="12.33203125" hidden="1" customWidth="1"/>
    <col min="8" max="8" width="58.6640625" hidden="1" customWidth="1"/>
    <col min="9" max="9" width="13.33203125" hidden="1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7" width="0" hidden="1" customWidth="1"/>
  </cols>
  <sheetData>
    <row r="1" spans="1:37" ht="24.75" customHeight="1" x14ac:dyDescent="0.3">
      <c r="A1" s="307" t="s">
        <v>0</v>
      </c>
      <c r="B1" s="305"/>
      <c r="C1" s="306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308" t="s">
        <v>129</v>
      </c>
      <c r="C2" s="309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2</v>
      </c>
      <c r="B3" s="310" t="s">
        <v>3</v>
      </c>
      <c r="C3" s="311"/>
      <c r="D3" s="312" t="s">
        <v>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7" x14ac:dyDescent="0.3">
      <c r="A4" s="2" t="s">
        <v>8</v>
      </c>
      <c r="B4" s="313"/>
      <c r="C4" s="311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9</v>
      </c>
      <c r="B5" s="314"/>
      <c r="C5" s="311"/>
      <c r="D5" s="315" t="s">
        <v>10</v>
      </c>
      <c r="E5" s="295"/>
      <c r="F5" s="296"/>
      <c r="G5" s="17"/>
      <c r="H5" s="30"/>
      <c r="I5" s="18"/>
      <c r="J5" s="17"/>
      <c r="K5" s="315" t="s">
        <v>11</v>
      </c>
      <c r="L5" s="295"/>
      <c r="M5" s="295"/>
      <c r="N5" s="295"/>
      <c r="O5" s="295"/>
      <c r="P5" s="295"/>
      <c r="Q5" s="296"/>
      <c r="R5" s="31"/>
      <c r="S5" s="20"/>
      <c r="T5" s="294" t="s">
        <v>12</v>
      </c>
      <c r="U5" s="295"/>
      <c r="V5" s="295"/>
      <c r="W5" s="296"/>
      <c r="X5" s="22"/>
      <c r="Y5" s="23"/>
      <c r="Z5" s="24"/>
      <c r="AA5" s="25"/>
      <c r="AB5" s="26"/>
      <c r="AC5" s="300" t="s">
        <v>13</v>
      </c>
      <c r="AD5" s="295"/>
      <c r="AE5" s="296"/>
    </row>
    <row r="6" spans="1:37" ht="15" customHeight="1" x14ac:dyDescent="0.3">
      <c r="A6" s="1"/>
      <c r="B6" s="1"/>
      <c r="C6" s="1"/>
      <c r="D6" s="297"/>
      <c r="E6" s="298"/>
      <c r="F6" s="299"/>
      <c r="G6" s="17"/>
      <c r="H6" s="32"/>
      <c r="I6" s="18"/>
      <c r="J6" s="17"/>
      <c r="K6" s="297"/>
      <c r="L6" s="298"/>
      <c r="M6" s="298"/>
      <c r="N6" s="298"/>
      <c r="O6" s="298"/>
      <c r="P6" s="298"/>
      <c r="Q6" s="299"/>
      <c r="R6" s="33"/>
      <c r="S6" s="20"/>
      <c r="T6" s="297"/>
      <c r="U6" s="298"/>
      <c r="V6" s="298"/>
      <c r="W6" s="299"/>
      <c r="X6" s="22"/>
      <c r="Y6" s="23"/>
      <c r="Z6" s="24"/>
      <c r="AA6" s="25"/>
      <c r="AB6" s="26"/>
      <c r="AC6" s="301"/>
      <c r="AD6" s="302"/>
      <c r="AE6" s="303"/>
    </row>
    <row r="7" spans="1:37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40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  <c r="AF7" s="187" t="s">
        <v>50</v>
      </c>
      <c r="AG7" s="187" t="s">
        <v>51</v>
      </c>
      <c r="AH7" s="187" t="s">
        <v>52</v>
      </c>
      <c r="AI7" s="187" t="s">
        <v>53</v>
      </c>
      <c r="AJ7" s="187" t="s">
        <v>54</v>
      </c>
      <c r="AK7" s="188">
        <f>SUM(AJ8:AJ78)</f>
        <v>11846.619999999999</v>
      </c>
    </row>
    <row r="8" spans="1:37" ht="43.2" x14ac:dyDescent="0.3">
      <c r="A8" s="233" t="s">
        <v>130</v>
      </c>
      <c r="B8" s="150" t="s">
        <v>131</v>
      </c>
      <c r="C8" s="57" t="s">
        <v>132</v>
      </c>
      <c r="D8" s="58"/>
      <c r="E8" s="59"/>
      <c r="F8" s="60"/>
      <c r="G8" s="61"/>
      <c r="H8" s="62"/>
      <c r="I8" s="63"/>
      <c r="J8" s="64"/>
      <c r="K8" s="154"/>
      <c r="L8" s="59"/>
      <c r="M8" s="59" t="s">
        <v>57</v>
      </c>
      <c r="N8" s="59"/>
      <c r="O8" s="66"/>
      <c r="P8" s="66"/>
      <c r="Q8" s="67"/>
      <c r="R8" s="68" t="s">
        <v>58</v>
      </c>
      <c r="S8" s="69"/>
      <c r="T8" s="70">
        <v>120</v>
      </c>
      <c r="U8" s="71"/>
      <c r="V8" s="71"/>
      <c r="W8" s="72"/>
      <c r="X8" s="73">
        <f t="shared" ref="X8:X33" si="0">SUM(T8:W8)</f>
        <v>120</v>
      </c>
      <c r="Y8" s="74">
        <f t="shared" ref="Y8:Y33" si="1">T8*115 + U8*81 + V8*77 + W8*15</f>
        <v>13800</v>
      </c>
      <c r="Z8" s="75" t="s">
        <v>133</v>
      </c>
      <c r="AA8" s="84">
        <f t="shared" ref="AA8:AA33" si="2">SUM(J8,Y8)</f>
        <v>13800</v>
      </c>
      <c r="AB8" s="77"/>
      <c r="AC8" s="78"/>
      <c r="AD8" s="79"/>
      <c r="AE8" s="80"/>
      <c r="AF8" s="219">
        <f>AA8/$AA$76*100</f>
        <v>6.7568685772414376</v>
      </c>
      <c r="AH8" s="209">
        <v>16790</v>
      </c>
      <c r="AI8" s="187">
        <f t="shared" ref="AI8" si="3">AG8+AH8</f>
        <v>16790</v>
      </c>
      <c r="AJ8" s="190">
        <f t="shared" ref="AJ8" si="4">AA8-AI8</f>
        <v>-2990</v>
      </c>
    </row>
    <row r="9" spans="1:37" x14ac:dyDescent="0.3">
      <c r="A9" s="233" t="s">
        <v>134</v>
      </c>
      <c r="B9" s="150">
        <v>5</v>
      </c>
      <c r="C9" s="57" t="s">
        <v>135</v>
      </c>
      <c r="D9" s="58"/>
      <c r="E9" s="59"/>
      <c r="F9" s="60"/>
      <c r="G9" s="61"/>
      <c r="H9" s="62"/>
      <c r="I9" s="63"/>
      <c r="J9" s="64">
        <f>2*1148.31</f>
        <v>2296.62</v>
      </c>
      <c r="K9" s="154"/>
      <c r="L9" s="59" t="s">
        <v>57</v>
      </c>
      <c r="M9" s="59"/>
      <c r="N9" s="59"/>
      <c r="O9" s="66"/>
      <c r="P9" s="66"/>
      <c r="Q9" s="67"/>
      <c r="R9" s="68" t="s">
        <v>81</v>
      </c>
      <c r="S9" s="240" t="s">
        <v>136</v>
      </c>
      <c r="T9" s="70">
        <v>20</v>
      </c>
      <c r="U9" s="71"/>
      <c r="V9" s="71"/>
      <c r="W9" s="72"/>
      <c r="X9" s="73">
        <f t="shared" si="0"/>
        <v>20</v>
      </c>
      <c r="Y9" s="74">
        <f t="shared" si="1"/>
        <v>2300</v>
      </c>
      <c r="Z9" s="75" t="s">
        <v>137</v>
      </c>
      <c r="AA9" s="84">
        <f t="shared" si="2"/>
        <v>4596.62</v>
      </c>
      <c r="AB9" s="77"/>
      <c r="AC9" s="78"/>
      <c r="AD9" s="79"/>
      <c r="AE9" s="80"/>
      <c r="AF9" s="219">
        <f t="shared" ref="AF9:AF11" si="5">AA9/$AA$76*100</f>
        <v>2.2506345825738796</v>
      </c>
      <c r="AG9">
        <v>10000</v>
      </c>
      <c r="AH9" s="209">
        <v>2300</v>
      </c>
      <c r="AI9" s="187">
        <f t="shared" ref="AI9" si="6">AG9+AH9</f>
        <v>12300</v>
      </c>
      <c r="AJ9" s="190">
        <f t="shared" ref="AJ9" si="7">AA9-AI9</f>
        <v>-7703.38</v>
      </c>
    </row>
    <row r="10" spans="1:37" x14ac:dyDescent="0.3">
      <c r="A10" s="184"/>
      <c r="B10" s="150"/>
      <c r="C10" s="57"/>
      <c r="D10" s="58"/>
      <c r="E10" s="59"/>
      <c r="F10" s="60"/>
      <c r="G10" s="61"/>
      <c r="H10" s="62"/>
      <c r="I10" s="63"/>
      <c r="J10" s="64"/>
      <c r="K10" s="154"/>
      <c r="L10" s="59"/>
      <c r="M10" s="59"/>
      <c r="N10" s="59"/>
      <c r="O10" s="66"/>
      <c r="P10" s="66"/>
      <c r="Q10" s="67"/>
      <c r="R10" s="68"/>
      <c r="S10" s="69"/>
      <c r="T10" s="70"/>
      <c r="U10" s="71"/>
      <c r="V10" s="71"/>
      <c r="W10" s="72"/>
      <c r="X10" s="73">
        <f t="shared" si="0"/>
        <v>0</v>
      </c>
      <c r="Y10" s="74">
        <f t="shared" si="1"/>
        <v>0</v>
      </c>
      <c r="Z10" s="75"/>
      <c r="AA10" s="84">
        <f t="shared" si="2"/>
        <v>0</v>
      </c>
      <c r="AB10" s="77"/>
      <c r="AC10" s="78"/>
      <c r="AD10" s="79"/>
      <c r="AE10" s="80"/>
      <c r="AF10" s="219">
        <f t="shared" si="5"/>
        <v>0</v>
      </c>
    </row>
    <row r="11" spans="1:37" x14ac:dyDescent="0.3">
      <c r="A11" s="234" t="s">
        <v>138</v>
      </c>
      <c r="B11" s="150"/>
      <c r="C11" s="142" t="s">
        <v>139</v>
      </c>
      <c r="D11" s="58"/>
      <c r="E11" s="59"/>
      <c r="F11" s="60"/>
      <c r="G11" s="61"/>
      <c r="H11" s="62"/>
      <c r="I11" s="63"/>
      <c r="J11" s="64"/>
      <c r="K11" s="154"/>
      <c r="L11" s="59"/>
      <c r="M11" s="59"/>
      <c r="N11" s="59"/>
      <c r="O11" s="66"/>
      <c r="P11" s="66"/>
      <c r="Q11" s="67"/>
      <c r="R11" s="68"/>
      <c r="S11" s="69"/>
      <c r="T11" s="70"/>
      <c r="U11" s="71"/>
      <c r="V11" s="71"/>
      <c r="W11" s="72"/>
      <c r="X11" s="73">
        <f t="shared" si="0"/>
        <v>0</v>
      </c>
      <c r="Y11" s="74">
        <f t="shared" si="1"/>
        <v>0</v>
      </c>
      <c r="Z11" s="75"/>
      <c r="AA11" s="84">
        <f t="shared" si="2"/>
        <v>0</v>
      </c>
      <c r="AB11" s="77"/>
      <c r="AC11" s="78"/>
      <c r="AD11" s="79"/>
      <c r="AE11" s="80"/>
      <c r="AF11" s="219">
        <f t="shared" si="5"/>
        <v>0</v>
      </c>
      <c r="AH11">
        <v>0</v>
      </c>
      <c r="AI11" s="187">
        <f>AG11+AH11</f>
        <v>0</v>
      </c>
      <c r="AJ11" s="190">
        <f>AA11-AI11</f>
        <v>0</v>
      </c>
    </row>
    <row r="12" spans="1:37" x14ac:dyDescent="0.3">
      <c r="A12" s="233" t="s">
        <v>140</v>
      </c>
      <c r="B12" s="150"/>
      <c r="C12" s="57" t="s">
        <v>141</v>
      </c>
      <c r="D12" s="58"/>
      <c r="E12" s="59"/>
      <c r="F12" s="60"/>
      <c r="G12" s="61"/>
      <c r="H12" s="62"/>
      <c r="I12" s="63"/>
      <c r="J12" s="64"/>
      <c r="K12" s="154"/>
      <c r="L12" s="59"/>
      <c r="M12" s="59"/>
      <c r="N12" s="59"/>
      <c r="O12" s="66"/>
      <c r="P12" s="66"/>
      <c r="Q12" s="67"/>
      <c r="R12" s="68"/>
      <c r="S12" s="69"/>
      <c r="T12" s="70"/>
      <c r="U12" s="71"/>
      <c r="V12" s="71"/>
      <c r="W12" s="72"/>
      <c r="X12" s="73">
        <f t="shared" si="0"/>
        <v>0</v>
      </c>
      <c r="Y12" s="74">
        <f t="shared" si="1"/>
        <v>0</v>
      </c>
      <c r="Z12" s="75"/>
      <c r="AA12" s="84">
        <f t="shared" si="2"/>
        <v>0</v>
      </c>
      <c r="AB12" s="77"/>
      <c r="AC12" s="78"/>
      <c r="AD12" s="79"/>
      <c r="AE12" s="80"/>
      <c r="AF12" s="219">
        <f t="shared" ref="AF12:AF43" si="8">AA12/$AA$76*100</f>
        <v>0</v>
      </c>
      <c r="AH12">
        <v>0</v>
      </c>
      <c r="AI12" s="187">
        <f t="shared" ref="AI12:AI67" si="9">AG12+AH12</f>
        <v>0</v>
      </c>
      <c r="AJ12" s="190">
        <f t="shared" ref="AJ12:AJ67" si="10">AA12-AI12</f>
        <v>0</v>
      </c>
    </row>
    <row r="13" spans="1:37" x14ac:dyDescent="0.3">
      <c r="A13" s="233" t="s">
        <v>142</v>
      </c>
      <c r="B13" s="150">
        <v>5</v>
      </c>
      <c r="C13" s="57" t="s">
        <v>143</v>
      </c>
      <c r="D13" s="58"/>
      <c r="E13" s="59"/>
      <c r="F13" s="60"/>
      <c r="G13" s="61"/>
      <c r="H13" s="62"/>
      <c r="I13" s="63"/>
      <c r="J13" s="64"/>
      <c r="K13" s="154"/>
      <c r="L13" s="59"/>
      <c r="M13" s="59" t="s">
        <v>57</v>
      </c>
      <c r="N13" s="59"/>
      <c r="O13" s="66"/>
      <c r="P13" s="66"/>
      <c r="Q13" s="67"/>
      <c r="R13" s="68" t="s">
        <v>58</v>
      </c>
      <c r="S13" s="69"/>
      <c r="T13" s="70">
        <v>20</v>
      </c>
      <c r="U13" s="71"/>
      <c r="V13" s="71"/>
      <c r="W13" s="72"/>
      <c r="X13" s="73">
        <f t="shared" si="0"/>
        <v>20</v>
      </c>
      <c r="Y13" s="74">
        <f t="shared" si="1"/>
        <v>2300</v>
      </c>
      <c r="Z13" s="75" t="s">
        <v>144</v>
      </c>
      <c r="AA13" s="84">
        <f t="shared" si="2"/>
        <v>2300</v>
      </c>
      <c r="AB13" s="77"/>
      <c r="AC13" s="78"/>
      <c r="AD13" s="79"/>
      <c r="AE13" s="80"/>
      <c r="AF13" s="219">
        <f t="shared" si="8"/>
        <v>1.126144762873573</v>
      </c>
      <c r="AH13">
        <v>2300</v>
      </c>
      <c r="AI13" s="187">
        <f t="shared" si="9"/>
        <v>2300</v>
      </c>
      <c r="AJ13" s="190">
        <f t="shared" si="10"/>
        <v>0</v>
      </c>
    </row>
    <row r="14" spans="1:37" x14ac:dyDescent="0.3">
      <c r="A14" s="233" t="s">
        <v>145</v>
      </c>
      <c r="B14" s="150">
        <v>6</v>
      </c>
      <c r="C14" s="57" t="s">
        <v>146</v>
      </c>
      <c r="D14" s="58"/>
      <c r="E14" s="59"/>
      <c r="F14" s="60"/>
      <c r="G14" s="61"/>
      <c r="H14" s="62"/>
      <c r="I14" s="63"/>
      <c r="J14" s="64"/>
      <c r="K14" s="154"/>
      <c r="L14" s="59"/>
      <c r="M14" s="59" t="s">
        <v>57</v>
      </c>
      <c r="N14" s="59"/>
      <c r="O14" s="66"/>
      <c r="P14" s="66"/>
      <c r="Q14" s="67"/>
      <c r="R14" s="68" t="s">
        <v>58</v>
      </c>
      <c r="S14" s="69"/>
      <c r="T14" s="70">
        <v>20</v>
      </c>
      <c r="U14" s="71"/>
      <c r="V14" s="71"/>
      <c r="W14" s="72"/>
      <c r="X14" s="73">
        <f t="shared" si="0"/>
        <v>20</v>
      </c>
      <c r="Y14" s="74">
        <f t="shared" si="1"/>
        <v>2300</v>
      </c>
      <c r="Z14" s="75" t="s">
        <v>144</v>
      </c>
      <c r="AA14" s="84">
        <f t="shared" si="2"/>
        <v>2300</v>
      </c>
      <c r="AB14" s="77"/>
      <c r="AC14" s="78"/>
      <c r="AD14" s="79"/>
      <c r="AE14" s="80"/>
      <c r="AF14" s="219">
        <f t="shared" si="8"/>
        <v>1.126144762873573</v>
      </c>
      <c r="AH14">
        <v>2300</v>
      </c>
      <c r="AI14" s="187">
        <f t="shared" si="9"/>
        <v>2300</v>
      </c>
      <c r="AJ14" s="190">
        <f t="shared" si="10"/>
        <v>0</v>
      </c>
    </row>
    <row r="15" spans="1:37" x14ac:dyDescent="0.3">
      <c r="A15" s="233" t="s">
        <v>147</v>
      </c>
      <c r="B15" s="150">
        <v>5</v>
      </c>
      <c r="C15" s="57" t="s">
        <v>148</v>
      </c>
      <c r="D15" s="58"/>
      <c r="E15" s="59"/>
      <c r="F15" s="60"/>
      <c r="G15" s="61"/>
      <c r="H15" s="62"/>
      <c r="I15" s="63"/>
      <c r="J15" s="64"/>
      <c r="K15" s="154"/>
      <c r="L15" s="59"/>
      <c r="M15" s="59" t="s">
        <v>57</v>
      </c>
      <c r="N15" s="59"/>
      <c r="O15" s="66"/>
      <c r="P15" s="66"/>
      <c r="Q15" s="67"/>
      <c r="R15" s="68" t="s">
        <v>58</v>
      </c>
      <c r="S15" s="69"/>
      <c r="T15" s="70">
        <v>80</v>
      </c>
      <c r="U15" s="71"/>
      <c r="V15" s="71"/>
      <c r="W15" s="72"/>
      <c r="X15" s="73">
        <f t="shared" si="0"/>
        <v>80</v>
      </c>
      <c r="Y15" s="74">
        <f t="shared" si="1"/>
        <v>9200</v>
      </c>
      <c r="Z15" s="75" t="s">
        <v>144</v>
      </c>
      <c r="AA15" s="84">
        <f t="shared" si="2"/>
        <v>9200</v>
      </c>
      <c r="AB15" s="77"/>
      <c r="AC15" s="78"/>
      <c r="AD15" s="79"/>
      <c r="AE15" s="80"/>
      <c r="AF15" s="219">
        <f t="shared" si="8"/>
        <v>4.5045790514942921</v>
      </c>
      <c r="AH15" s="209">
        <v>5750</v>
      </c>
      <c r="AI15" s="187">
        <f t="shared" si="9"/>
        <v>5750</v>
      </c>
      <c r="AJ15" s="190">
        <f t="shared" si="10"/>
        <v>3450</v>
      </c>
    </row>
    <row r="16" spans="1:37" x14ac:dyDescent="0.3">
      <c r="A16" s="233" t="s">
        <v>149</v>
      </c>
      <c r="B16" s="150">
        <v>6</v>
      </c>
      <c r="C16" s="57" t="s">
        <v>150</v>
      </c>
      <c r="D16" s="58"/>
      <c r="E16" s="59"/>
      <c r="F16" s="60"/>
      <c r="G16" s="61"/>
      <c r="H16" s="62"/>
      <c r="I16" s="63"/>
      <c r="J16" s="64"/>
      <c r="K16" s="154"/>
      <c r="L16" s="59"/>
      <c r="M16" s="59" t="s">
        <v>57</v>
      </c>
      <c r="N16" s="59"/>
      <c r="O16" s="66"/>
      <c r="P16" s="66"/>
      <c r="Q16" s="67"/>
      <c r="R16" s="68" t="s">
        <v>58</v>
      </c>
      <c r="S16" s="69"/>
      <c r="T16" s="70">
        <v>80</v>
      </c>
      <c r="U16" s="71"/>
      <c r="V16" s="71"/>
      <c r="W16" s="72"/>
      <c r="X16" s="73">
        <f t="shared" si="0"/>
        <v>80</v>
      </c>
      <c r="Y16" s="74">
        <f t="shared" si="1"/>
        <v>9200</v>
      </c>
      <c r="Z16" s="75" t="s">
        <v>144</v>
      </c>
      <c r="AA16" s="84">
        <f t="shared" si="2"/>
        <v>9200</v>
      </c>
      <c r="AB16" s="77"/>
      <c r="AC16" s="78"/>
      <c r="AD16" s="79"/>
      <c r="AE16" s="80"/>
      <c r="AF16" s="219">
        <f t="shared" si="8"/>
        <v>4.5045790514942921</v>
      </c>
      <c r="AH16" s="209">
        <v>5750</v>
      </c>
      <c r="AI16" s="187">
        <f t="shared" si="9"/>
        <v>5750</v>
      </c>
      <c r="AJ16" s="190">
        <f t="shared" si="10"/>
        <v>3450</v>
      </c>
    </row>
    <row r="17" spans="1:36" x14ac:dyDescent="0.3">
      <c r="A17" s="233" t="s">
        <v>151</v>
      </c>
      <c r="B17" s="150"/>
      <c r="C17" s="57" t="s">
        <v>152</v>
      </c>
      <c r="D17" s="58"/>
      <c r="E17" s="59"/>
      <c r="F17" s="60"/>
      <c r="G17" s="61"/>
      <c r="H17" s="62"/>
      <c r="I17" s="63"/>
      <c r="J17" s="64"/>
      <c r="K17" s="154"/>
      <c r="L17" s="59"/>
      <c r="M17" s="59"/>
      <c r="N17" s="59"/>
      <c r="O17" s="66"/>
      <c r="P17" s="66"/>
      <c r="Q17" s="67"/>
      <c r="R17" s="68"/>
      <c r="S17" s="69"/>
      <c r="T17" s="70"/>
      <c r="U17" s="71"/>
      <c r="V17" s="71"/>
      <c r="W17" s="72"/>
      <c r="X17" s="73">
        <f t="shared" si="0"/>
        <v>0</v>
      </c>
      <c r="Y17" s="74">
        <f t="shared" si="1"/>
        <v>0</v>
      </c>
      <c r="Z17" s="75"/>
      <c r="AA17" s="84">
        <f t="shared" si="2"/>
        <v>0</v>
      </c>
      <c r="AB17" s="77"/>
      <c r="AC17" s="78"/>
      <c r="AD17" s="79"/>
      <c r="AE17" s="80"/>
      <c r="AF17" s="219">
        <f t="shared" si="8"/>
        <v>0</v>
      </c>
      <c r="AH17">
        <v>0</v>
      </c>
      <c r="AI17" s="187">
        <f t="shared" si="9"/>
        <v>0</v>
      </c>
      <c r="AJ17" s="190">
        <f t="shared" si="10"/>
        <v>0</v>
      </c>
    </row>
    <row r="18" spans="1:36" x14ac:dyDescent="0.3">
      <c r="A18" s="233" t="s">
        <v>153</v>
      </c>
      <c r="B18" s="150">
        <v>5</v>
      </c>
      <c r="C18" s="57" t="s">
        <v>143</v>
      </c>
      <c r="D18" s="58"/>
      <c r="E18" s="59"/>
      <c r="F18" s="60"/>
      <c r="G18" s="61"/>
      <c r="H18" s="62"/>
      <c r="I18" s="63"/>
      <c r="J18" s="64"/>
      <c r="K18" s="154"/>
      <c r="L18" s="59"/>
      <c r="M18" s="59" t="s">
        <v>57</v>
      </c>
      <c r="N18" s="59"/>
      <c r="O18" s="66"/>
      <c r="P18" s="66"/>
      <c r="Q18" s="67"/>
      <c r="R18" s="68" t="s">
        <v>58</v>
      </c>
      <c r="S18" s="69"/>
      <c r="T18" s="70">
        <v>8</v>
      </c>
      <c r="U18" s="71"/>
      <c r="V18" s="71"/>
      <c r="W18" s="72"/>
      <c r="X18" s="73">
        <f t="shared" si="0"/>
        <v>8</v>
      </c>
      <c r="Y18" s="74">
        <f t="shared" si="1"/>
        <v>920</v>
      </c>
      <c r="Z18" s="75" t="s">
        <v>144</v>
      </c>
      <c r="AA18" s="84">
        <f t="shared" si="2"/>
        <v>920</v>
      </c>
      <c r="AB18" s="77"/>
      <c r="AC18" s="78"/>
      <c r="AD18" s="79"/>
      <c r="AE18" s="80"/>
      <c r="AF18" s="219">
        <f t="shared" si="8"/>
        <v>0.45045790514942913</v>
      </c>
      <c r="AH18">
        <v>920</v>
      </c>
      <c r="AI18" s="187">
        <f t="shared" si="9"/>
        <v>920</v>
      </c>
      <c r="AJ18" s="190">
        <f t="shared" si="10"/>
        <v>0</v>
      </c>
    </row>
    <row r="19" spans="1:36" x14ac:dyDescent="0.3">
      <c r="A19" s="233" t="s">
        <v>154</v>
      </c>
      <c r="B19" s="150">
        <v>6</v>
      </c>
      <c r="C19" s="57" t="s">
        <v>146</v>
      </c>
      <c r="D19" s="58"/>
      <c r="E19" s="59"/>
      <c r="F19" s="60"/>
      <c r="G19" s="61"/>
      <c r="H19" s="62"/>
      <c r="I19" s="63"/>
      <c r="J19" s="64"/>
      <c r="K19" s="154"/>
      <c r="L19" s="59"/>
      <c r="M19" s="59" t="s">
        <v>57</v>
      </c>
      <c r="N19" s="59"/>
      <c r="O19" s="66"/>
      <c r="P19" s="66"/>
      <c r="Q19" s="67"/>
      <c r="R19" s="68" t="s">
        <v>58</v>
      </c>
      <c r="S19" s="69"/>
      <c r="T19" s="70">
        <v>8</v>
      </c>
      <c r="U19" s="71"/>
      <c r="V19" s="71"/>
      <c r="W19" s="72"/>
      <c r="X19" s="73">
        <f t="shared" si="0"/>
        <v>8</v>
      </c>
      <c r="Y19" s="74">
        <f t="shared" si="1"/>
        <v>920</v>
      </c>
      <c r="Z19" s="75" t="s">
        <v>144</v>
      </c>
      <c r="AA19" s="84">
        <f t="shared" si="2"/>
        <v>920</v>
      </c>
      <c r="AB19" s="77"/>
      <c r="AC19" s="78"/>
      <c r="AD19" s="79"/>
      <c r="AE19" s="80"/>
      <c r="AF19" s="219">
        <f t="shared" si="8"/>
        <v>0.45045790514942913</v>
      </c>
      <c r="AH19">
        <v>920</v>
      </c>
      <c r="AI19" s="187">
        <f t="shared" si="9"/>
        <v>920</v>
      </c>
      <c r="AJ19" s="190">
        <f t="shared" si="10"/>
        <v>0</v>
      </c>
    </row>
    <row r="20" spans="1:36" x14ac:dyDescent="0.3">
      <c r="A20" s="233" t="s">
        <v>155</v>
      </c>
      <c r="B20" s="150">
        <v>5</v>
      </c>
      <c r="C20" s="57" t="s">
        <v>156</v>
      </c>
      <c r="D20" s="58"/>
      <c r="E20" s="59"/>
      <c r="F20" s="60"/>
      <c r="G20" s="61"/>
      <c r="H20" s="62"/>
      <c r="I20" s="63"/>
      <c r="J20" s="64"/>
      <c r="K20" s="154"/>
      <c r="L20" s="59"/>
      <c r="M20" s="59" t="s">
        <v>57</v>
      </c>
      <c r="N20" s="59"/>
      <c r="O20" s="66"/>
      <c r="P20" s="66"/>
      <c r="Q20" s="67"/>
      <c r="R20" s="68" t="s">
        <v>58</v>
      </c>
      <c r="S20" s="69"/>
      <c r="T20" s="70">
        <v>8</v>
      </c>
      <c r="U20" s="71"/>
      <c r="V20" s="71"/>
      <c r="W20" s="72"/>
      <c r="X20" s="73">
        <f t="shared" si="0"/>
        <v>8</v>
      </c>
      <c r="Y20" s="74">
        <f t="shared" si="1"/>
        <v>920</v>
      </c>
      <c r="Z20" s="75" t="s">
        <v>144</v>
      </c>
      <c r="AA20" s="84">
        <f t="shared" si="2"/>
        <v>920</v>
      </c>
      <c r="AB20" s="77"/>
      <c r="AC20" s="78"/>
      <c r="AD20" s="79"/>
      <c r="AE20" s="80"/>
      <c r="AF20" s="219">
        <f t="shared" si="8"/>
        <v>0.45045790514942913</v>
      </c>
      <c r="AH20">
        <v>920</v>
      </c>
      <c r="AI20" s="187">
        <f t="shared" si="9"/>
        <v>920</v>
      </c>
      <c r="AJ20" s="190">
        <f t="shared" si="10"/>
        <v>0</v>
      </c>
    </row>
    <row r="21" spans="1:36" x14ac:dyDescent="0.3">
      <c r="A21" s="233" t="s">
        <v>157</v>
      </c>
      <c r="B21" s="150">
        <v>6</v>
      </c>
      <c r="C21" s="57" t="s">
        <v>158</v>
      </c>
      <c r="D21" s="58"/>
      <c r="E21" s="59"/>
      <c r="F21" s="60"/>
      <c r="G21" s="61"/>
      <c r="H21" s="62"/>
      <c r="I21" s="63"/>
      <c r="J21" s="64"/>
      <c r="K21" s="154"/>
      <c r="L21" s="59"/>
      <c r="M21" s="59" t="s">
        <v>57</v>
      </c>
      <c r="N21" s="59"/>
      <c r="O21" s="66"/>
      <c r="P21" s="66"/>
      <c r="Q21" s="67"/>
      <c r="R21" s="68" t="s">
        <v>58</v>
      </c>
      <c r="S21" s="69"/>
      <c r="T21" s="70">
        <v>8</v>
      </c>
      <c r="U21" s="71"/>
      <c r="V21" s="71"/>
      <c r="W21" s="72"/>
      <c r="X21" s="73">
        <f t="shared" si="0"/>
        <v>8</v>
      </c>
      <c r="Y21" s="74">
        <f t="shared" si="1"/>
        <v>920</v>
      </c>
      <c r="Z21" s="75" t="s">
        <v>144</v>
      </c>
      <c r="AA21" s="84">
        <f t="shared" si="2"/>
        <v>920</v>
      </c>
      <c r="AB21" s="77"/>
      <c r="AC21" s="78"/>
      <c r="AD21" s="79"/>
      <c r="AE21" s="80"/>
      <c r="AF21" s="219">
        <f t="shared" si="8"/>
        <v>0.45045790514942913</v>
      </c>
      <c r="AH21">
        <v>920</v>
      </c>
      <c r="AI21" s="187">
        <f t="shared" si="9"/>
        <v>920</v>
      </c>
      <c r="AJ21" s="190">
        <f t="shared" si="10"/>
        <v>0</v>
      </c>
    </row>
    <row r="22" spans="1:36" x14ac:dyDescent="0.3">
      <c r="A22" s="233" t="s">
        <v>159</v>
      </c>
      <c r="B22" s="150"/>
      <c r="C22" s="57" t="s">
        <v>160</v>
      </c>
      <c r="D22" s="58"/>
      <c r="E22" s="59"/>
      <c r="F22" s="60"/>
      <c r="G22" s="61"/>
      <c r="H22" s="62"/>
      <c r="I22" s="63"/>
      <c r="J22" s="64"/>
      <c r="K22" s="154"/>
      <c r="L22" s="59"/>
      <c r="M22" s="59"/>
      <c r="N22" s="59"/>
      <c r="O22" s="66"/>
      <c r="P22" s="66"/>
      <c r="Q22" s="67"/>
      <c r="R22" s="68"/>
      <c r="S22" s="69"/>
      <c r="T22" s="70"/>
      <c r="U22" s="71"/>
      <c r="V22" s="71"/>
      <c r="W22" s="72"/>
      <c r="X22" s="73">
        <f t="shared" si="0"/>
        <v>0</v>
      </c>
      <c r="Y22" s="74">
        <f t="shared" si="1"/>
        <v>0</v>
      </c>
      <c r="Z22" s="75"/>
      <c r="AA22" s="84">
        <f t="shared" si="2"/>
        <v>0</v>
      </c>
      <c r="AB22" s="77"/>
      <c r="AC22" s="78"/>
      <c r="AD22" s="79"/>
      <c r="AE22" s="80"/>
      <c r="AF22" s="219">
        <f t="shared" si="8"/>
        <v>0</v>
      </c>
      <c r="AH22">
        <v>0</v>
      </c>
      <c r="AI22" s="187">
        <f t="shared" si="9"/>
        <v>0</v>
      </c>
      <c r="AJ22" s="190">
        <f t="shared" si="10"/>
        <v>0</v>
      </c>
    </row>
    <row r="23" spans="1:36" x14ac:dyDescent="0.3">
      <c r="A23" s="233" t="s">
        <v>161</v>
      </c>
      <c r="B23" s="150">
        <v>5</v>
      </c>
      <c r="C23" s="57" t="s">
        <v>143</v>
      </c>
      <c r="D23" s="58"/>
      <c r="E23" s="59"/>
      <c r="F23" s="60"/>
      <c r="G23" s="61"/>
      <c r="H23" s="62"/>
      <c r="I23" s="63"/>
      <c r="J23" s="64"/>
      <c r="K23" s="154"/>
      <c r="L23" s="59"/>
      <c r="M23" s="59" t="s">
        <v>57</v>
      </c>
      <c r="N23" s="59"/>
      <c r="O23" s="66"/>
      <c r="P23" s="66"/>
      <c r="Q23" s="67"/>
      <c r="R23" s="68" t="s">
        <v>58</v>
      </c>
      <c r="S23" s="69"/>
      <c r="T23" s="70">
        <v>8</v>
      </c>
      <c r="U23" s="71"/>
      <c r="V23" s="71"/>
      <c r="W23" s="72"/>
      <c r="X23" s="73">
        <f t="shared" si="0"/>
        <v>8</v>
      </c>
      <c r="Y23" s="74">
        <f t="shared" si="1"/>
        <v>920</v>
      </c>
      <c r="Z23" s="75" t="s">
        <v>144</v>
      </c>
      <c r="AA23" s="84">
        <f t="shared" si="2"/>
        <v>920</v>
      </c>
      <c r="AB23" s="77"/>
      <c r="AC23" s="78"/>
      <c r="AD23" s="79"/>
      <c r="AE23" s="80"/>
      <c r="AF23" s="219">
        <f t="shared" si="8"/>
        <v>0.45045790514942913</v>
      </c>
      <c r="AH23">
        <v>920</v>
      </c>
      <c r="AI23" s="187">
        <f t="shared" si="9"/>
        <v>920</v>
      </c>
      <c r="AJ23" s="190">
        <f t="shared" si="10"/>
        <v>0</v>
      </c>
    </row>
    <row r="24" spans="1:36" x14ac:dyDescent="0.3">
      <c r="A24" s="233" t="s">
        <v>162</v>
      </c>
      <c r="B24" s="150">
        <v>6</v>
      </c>
      <c r="C24" s="57" t="s">
        <v>146</v>
      </c>
      <c r="D24" s="58"/>
      <c r="E24" s="59"/>
      <c r="F24" s="60"/>
      <c r="G24" s="61"/>
      <c r="H24" s="62"/>
      <c r="I24" s="63"/>
      <c r="J24" s="64"/>
      <c r="K24" s="154"/>
      <c r="L24" s="59"/>
      <c r="M24" s="59" t="s">
        <v>57</v>
      </c>
      <c r="N24" s="59"/>
      <c r="O24" s="66"/>
      <c r="P24" s="66"/>
      <c r="Q24" s="67"/>
      <c r="R24" s="68" t="s">
        <v>58</v>
      </c>
      <c r="S24" s="69"/>
      <c r="T24" s="70">
        <v>8</v>
      </c>
      <c r="U24" s="71"/>
      <c r="V24" s="71"/>
      <c r="W24" s="72"/>
      <c r="X24" s="73">
        <f t="shared" si="0"/>
        <v>8</v>
      </c>
      <c r="Y24" s="74">
        <f t="shared" si="1"/>
        <v>920</v>
      </c>
      <c r="Z24" s="75" t="s">
        <v>144</v>
      </c>
      <c r="AA24" s="84">
        <f t="shared" si="2"/>
        <v>920</v>
      </c>
      <c r="AB24" s="77"/>
      <c r="AC24" s="78"/>
      <c r="AD24" s="79"/>
      <c r="AE24" s="80"/>
      <c r="AF24" s="219">
        <f t="shared" si="8"/>
        <v>0.45045790514942913</v>
      </c>
      <c r="AH24">
        <v>920</v>
      </c>
      <c r="AI24" s="187">
        <f t="shared" si="9"/>
        <v>920</v>
      </c>
      <c r="AJ24" s="190">
        <f t="shared" si="10"/>
        <v>0</v>
      </c>
    </row>
    <row r="25" spans="1:36" x14ac:dyDescent="0.3">
      <c r="A25" s="233" t="s">
        <v>163</v>
      </c>
      <c r="B25" s="150">
        <v>5</v>
      </c>
      <c r="C25" s="57" t="s">
        <v>164</v>
      </c>
      <c r="D25" s="58"/>
      <c r="E25" s="59"/>
      <c r="F25" s="60"/>
      <c r="G25" s="61"/>
      <c r="H25" s="62"/>
      <c r="I25" s="63"/>
      <c r="J25" s="64"/>
      <c r="K25" s="154"/>
      <c r="L25" s="59"/>
      <c r="M25" s="59" t="s">
        <v>57</v>
      </c>
      <c r="N25" s="59"/>
      <c r="O25" s="66"/>
      <c r="P25" s="66"/>
      <c r="Q25" s="67"/>
      <c r="R25" s="68" t="s">
        <v>58</v>
      </c>
      <c r="S25" s="69"/>
      <c r="T25" s="70">
        <v>12</v>
      </c>
      <c r="U25" s="71"/>
      <c r="V25" s="71"/>
      <c r="W25" s="72"/>
      <c r="X25" s="73">
        <f t="shared" si="0"/>
        <v>12</v>
      </c>
      <c r="Y25" s="74">
        <f t="shared" si="1"/>
        <v>1380</v>
      </c>
      <c r="Z25" s="75" t="s">
        <v>144</v>
      </c>
      <c r="AA25" s="84">
        <f t="shared" si="2"/>
        <v>1380</v>
      </c>
      <c r="AB25" s="77"/>
      <c r="AC25" s="78"/>
      <c r="AD25" s="79"/>
      <c r="AE25" s="80"/>
      <c r="AF25" s="219">
        <f t="shared" si="8"/>
        <v>0.67568685772414372</v>
      </c>
      <c r="AH25">
        <v>1380</v>
      </c>
      <c r="AI25" s="187">
        <f t="shared" si="9"/>
        <v>1380</v>
      </c>
      <c r="AJ25" s="190">
        <f t="shared" si="10"/>
        <v>0</v>
      </c>
    </row>
    <row r="26" spans="1:36" x14ac:dyDescent="0.3">
      <c r="A26" s="233" t="s">
        <v>165</v>
      </c>
      <c r="B26" s="150">
        <v>6</v>
      </c>
      <c r="C26" s="57" t="s">
        <v>158</v>
      </c>
      <c r="D26" s="58"/>
      <c r="E26" s="59"/>
      <c r="F26" s="60"/>
      <c r="G26" s="61"/>
      <c r="H26" s="62"/>
      <c r="I26" s="63"/>
      <c r="J26" s="64"/>
      <c r="K26" s="154"/>
      <c r="L26" s="59"/>
      <c r="M26" s="59" t="s">
        <v>57</v>
      </c>
      <c r="N26" s="59"/>
      <c r="O26" s="66"/>
      <c r="P26" s="66"/>
      <c r="Q26" s="67"/>
      <c r="R26" s="68" t="s">
        <v>58</v>
      </c>
      <c r="S26" s="69"/>
      <c r="T26" s="70">
        <v>12</v>
      </c>
      <c r="U26" s="71"/>
      <c r="V26" s="71"/>
      <c r="W26" s="72"/>
      <c r="X26" s="73">
        <f t="shared" si="0"/>
        <v>12</v>
      </c>
      <c r="Y26" s="74">
        <f t="shared" si="1"/>
        <v>1380</v>
      </c>
      <c r="Z26" s="75" t="s">
        <v>144</v>
      </c>
      <c r="AA26" s="84">
        <f t="shared" si="2"/>
        <v>1380</v>
      </c>
      <c r="AB26" s="77"/>
      <c r="AC26" s="78"/>
      <c r="AD26" s="79"/>
      <c r="AE26" s="80"/>
      <c r="AF26" s="219">
        <f t="shared" si="8"/>
        <v>0.67568685772414372</v>
      </c>
      <c r="AH26">
        <v>1380</v>
      </c>
      <c r="AI26" s="187">
        <f t="shared" si="9"/>
        <v>1380</v>
      </c>
      <c r="AJ26" s="190">
        <f t="shared" si="10"/>
        <v>0</v>
      </c>
    </row>
    <row r="27" spans="1:36" x14ac:dyDescent="0.3">
      <c r="A27" s="233" t="s">
        <v>166</v>
      </c>
      <c r="B27" s="150"/>
      <c r="C27" s="57" t="s">
        <v>167</v>
      </c>
      <c r="D27" s="58"/>
      <c r="E27" s="59"/>
      <c r="F27" s="60"/>
      <c r="G27" s="61"/>
      <c r="H27" s="62"/>
      <c r="I27" s="63"/>
      <c r="J27" s="64"/>
      <c r="K27" s="154"/>
      <c r="L27" s="59"/>
      <c r="M27" s="59"/>
      <c r="N27" s="59"/>
      <c r="O27" s="66"/>
      <c r="P27" s="66"/>
      <c r="Q27" s="67"/>
      <c r="R27" s="68"/>
      <c r="S27" s="69"/>
      <c r="T27" s="70"/>
      <c r="U27" s="71"/>
      <c r="V27" s="71"/>
      <c r="W27" s="72"/>
      <c r="X27" s="73">
        <f t="shared" si="0"/>
        <v>0</v>
      </c>
      <c r="Y27" s="74">
        <f t="shared" si="1"/>
        <v>0</v>
      </c>
      <c r="Z27" s="75"/>
      <c r="AA27" s="84">
        <f t="shared" si="2"/>
        <v>0</v>
      </c>
      <c r="AB27" s="77"/>
      <c r="AC27" s="78"/>
      <c r="AD27" s="79"/>
      <c r="AE27" s="80"/>
      <c r="AF27" s="219">
        <f t="shared" si="8"/>
        <v>0</v>
      </c>
      <c r="AH27">
        <v>0</v>
      </c>
      <c r="AI27" s="187">
        <f t="shared" si="9"/>
        <v>0</v>
      </c>
      <c r="AJ27" s="190">
        <f t="shared" si="10"/>
        <v>0</v>
      </c>
    </row>
    <row r="28" spans="1:36" s="183" customFormat="1" ht="28.8" x14ac:dyDescent="0.3">
      <c r="A28" s="242" t="s">
        <v>168</v>
      </c>
      <c r="B28" s="160">
        <v>5</v>
      </c>
      <c r="C28" s="161" t="s">
        <v>143</v>
      </c>
      <c r="D28" s="162"/>
      <c r="E28" s="163"/>
      <c r="F28" s="164"/>
      <c r="G28" s="220"/>
      <c r="H28" s="166"/>
      <c r="I28" s="167"/>
      <c r="J28" s="168"/>
      <c r="K28" s="221"/>
      <c r="L28" s="163"/>
      <c r="M28" s="163"/>
      <c r="N28" s="163"/>
      <c r="O28" s="222"/>
      <c r="P28" s="222"/>
      <c r="Q28" s="223"/>
      <c r="R28" s="224"/>
      <c r="S28" s="171"/>
      <c r="T28" s="172">
        <v>0</v>
      </c>
      <c r="U28" s="173"/>
      <c r="V28" s="173"/>
      <c r="W28" s="174"/>
      <c r="X28" s="175">
        <f t="shared" si="0"/>
        <v>0</v>
      </c>
      <c r="Y28" s="176">
        <f t="shared" si="1"/>
        <v>0</v>
      </c>
      <c r="Z28" s="177"/>
      <c r="AA28" s="178">
        <f t="shared" si="2"/>
        <v>0</v>
      </c>
      <c r="AB28" s="225"/>
      <c r="AC28" s="226"/>
      <c r="AD28" s="227"/>
      <c r="AE28" s="228"/>
      <c r="AF28" s="229">
        <f t="shared" si="8"/>
        <v>0</v>
      </c>
      <c r="AH28" s="183">
        <v>0</v>
      </c>
      <c r="AI28" s="230">
        <f t="shared" si="9"/>
        <v>0</v>
      </c>
      <c r="AJ28" s="231">
        <f t="shared" si="10"/>
        <v>0</v>
      </c>
    </row>
    <row r="29" spans="1:36" s="183" customFormat="1" ht="28.8" x14ac:dyDescent="0.3">
      <c r="A29" s="242" t="s">
        <v>169</v>
      </c>
      <c r="B29" s="160">
        <v>6</v>
      </c>
      <c r="C29" s="161" t="s">
        <v>146</v>
      </c>
      <c r="D29" s="162"/>
      <c r="E29" s="163"/>
      <c r="F29" s="164"/>
      <c r="G29" s="220"/>
      <c r="H29" s="166"/>
      <c r="I29" s="167"/>
      <c r="J29" s="168"/>
      <c r="K29" s="221"/>
      <c r="L29" s="163"/>
      <c r="M29" s="163"/>
      <c r="N29" s="163"/>
      <c r="O29" s="222"/>
      <c r="P29" s="222"/>
      <c r="Q29" s="223"/>
      <c r="R29" s="224"/>
      <c r="S29" s="171"/>
      <c r="T29" s="172">
        <v>0</v>
      </c>
      <c r="U29" s="173"/>
      <c r="V29" s="173"/>
      <c r="W29" s="174"/>
      <c r="X29" s="175">
        <f t="shared" si="0"/>
        <v>0</v>
      </c>
      <c r="Y29" s="176">
        <f t="shared" si="1"/>
        <v>0</v>
      </c>
      <c r="Z29" s="177"/>
      <c r="AA29" s="178">
        <f t="shared" si="2"/>
        <v>0</v>
      </c>
      <c r="AB29" s="225"/>
      <c r="AC29" s="226"/>
      <c r="AD29" s="227"/>
      <c r="AE29" s="228"/>
      <c r="AF29" s="229">
        <f t="shared" si="8"/>
        <v>0</v>
      </c>
      <c r="AH29" s="183">
        <v>0</v>
      </c>
      <c r="AI29" s="230">
        <f t="shared" si="9"/>
        <v>0</v>
      </c>
      <c r="AJ29" s="231">
        <f t="shared" si="10"/>
        <v>0</v>
      </c>
    </row>
    <row r="30" spans="1:36" x14ac:dyDescent="0.3">
      <c r="A30" s="233" t="s">
        <v>170</v>
      </c>
      <c r="B30" s="150">
        <v>5</v>
      </c>
      <c r="C30" s="57" t="s">
        <v>164</v>
      </c>
      <c r="D30" s="58"/>
      <c r="E30" s="59"/>
      <c r="F30" s="60"/>
      <c r="G30" s="61"/>
      <c r="H30" s="62"/>
      <c r="I30" s="63"/>
      <c r="J30" s="64"/>
      <c r="K30" s="154"/>
      <c r="L30" s="59"/>
      <c r="M30" s="59" t="s">
        <v>57</v>
      </c>
      <c r="N30" s="59"/>
      <c r="O30" s="66"/>
      <c r="P30" s="66"/>
      <c r="Q30" s="67"/>
      <c r="R30" s="68" t="s">
        <v>58</v>
      </c>
      <c r="S30" s="69"/>
      <c r="T30" s="70">
        <v>40</v>
      </c>
      <c r="U30" s="71"/>
      <c r="V30" s="71"/>
      <c r="W30" s="72"/>
      <c r="X30" s="73">
        <f t="shared" si="0"/>
        <v>40</v>
      </c>
      <c r="Y30" s="74">
        <f t="shared" si="1"/>
        <v>4600</v>
      </c>
      <c r="Z30" s="75" t="s">
        <v>144</v>
      </c>
      <c r="AA30" s="84">
        <f t="shared" si="2"/>
        <v>4600</v>
      </c>
      <c r="AB30" s="77"/>
      <c r="AC30" s="78"/>
      <c r="AD30" s="79"/>
      <c r="AE30" s="80"/>
      <c r="AF30" s="219">
        <f t="shared" si="8"/>
        <v>2.252289525747146</v>
      </c>
      <c r="AH30" s="209">
        <v>3680</v>
      </c>
      <c r="AI30" s="187">
        <f t="shared" si="9"/>
        <v>3680</v>
      </c>
      <c r="AJ30" s="190">
        <f t="shared" si="10"/>
        <v>920</v>
      </c>
    </row>
    <row r="31" spans="1:36" x14ac:dyDescent="0.3">
      <c r="A31" s="233" t="s">
        <v>171</v>
      </c>
      <c r="B31" s="150">
        <v>6</v>
      </c>
      <c r="C31" s="57" t="s">
        <v>158</v>
      </c>
      <c r="D31" s="58"/>
      <c r="E31" s="59"/>
      <c r="F31" s="60"/>
      <c r="G31" s="61"/>
      <c r="H31" s="62"/>
      <c r="I31" s="63"/>
      <c r="J31" s="64"/>
      <c r="K31" s="154"/>
      <c r="L31" s="59"/>
      <c r="M31" s="59" t="s">
        <v>57</v>
      </c>
      <c r="N31" s="59"/>
      <c r="O31" s="66"/>
      <c r="P31" s="66"/>
      <c r="Q31" s="67"/>
      <c r="R31" s="68" t="s">
        <v>58</v>
      </c>
      <c r="S31" s="69"/>
      <c r="T31" s="70">
        <v>40</v>
      </c>
      <c r="U31" s="71"/>
      <c r="V31" s="71"/>
      <c r="W31" s="72"/>
      <c r="X31" s="73">
        <f t="shared" si="0"/>
        <v>40</v>
      </c>
      <c r="Y31" s="74">
        <f t="shared" si="1"/>
        <v>4600</v>
      </c>
      <c r="Z31" s="75" t="s">
        <v>144</v>
      </c>
      <c r="AA31" s="84">
        <f t="shared" si="2"/>
        <v>4600</v>
      </c>
      <c r="AB31" s="77"/>
      <c r="AC31" s="78"/>
      <c r="AD31" s="79"/>
      <c r="AE31" s="80"/>
      <c r="AF31" s="219">
        <f t="shared" si="8"/>
        <v>2.252289525747146</v>
      </c>
      <c r="AH31" s="209">
        <v>3680</v>
      </c>
      <c r="AI31" s="187">
        <f t="shared" si="9"/>
        <v>3680</v>
      </c>
      <c r="AJ31" s="190">
        <f t="shared" si="10"/>
        <v>920</v>
      </c>
    </row>
    <row r="32" spans="1:36" x14ac:dyDescent="0.3">
      <c r="A32" s="233" t="s">
        <v>172</v>
      </c>
      <c r="B32" s="150"/>
      <c r="C32" s="57" t="s">
        <v>173</v>
      </c>
      <c r="D32" s="58"/>
      <c r="E32" s="59"/>
      <c r="F32" s="60"/>
      <c r="G32" s="61"/>
      <c r="H32" s="62"/>
      <c r="I32" s="63"/>
      <c r="J32" s="64"/>
      <c r="K32" s="154"/>
      <c r="L32" s="59"/>
      <c r="M32" s="59"/>
      <c r="N32" s="59"/>
      <c r="O32" s="66"/>
      <c r="P32" s="66"/>
      <c r="Q32" s="67"/>
      <c r="R32" s="68"/>
      <c r="S32" s="69"/>
      <c r="T32" s="70"/>
      <c r="U32" s="71"/>
      <c r="V32" s="71"/>
      <c r="W32" s="72"/>
      <c r="X32" s="73">
        <f t="shared" si="0"/>
        <v>0</v>
      </c>
      <c r="Y32" s="74">
        <f t="shared" si="1"/>
        <v>0</v>
      </c>
      <c r="Z32" s="75"/>
      <c r="AA32" s="84">
        <f t="shared" si="2"/>
        <v>0</v>
      </c>
      <c r="AB32" s="77"/>
      <c r="AC32" s="78"/>
      <c r="AD32" s="79"/>
      <c r="AE32" s="80"/>
      <c r="AF32" s="219">
        <f t="shared" si="8"/>
        <v>0</v>
      </c>
      <c r="AH32">
        <v>0</v>
      </c>
      <c r="AI32" s="187">
        <f t="shared" si="9"/>
        <v>0</v>
      </c>
      <c r="AJ32" s="190">
        <f t="shared" si="10"/>
        <v>0</v>
      </c>
    </row>
    <row r="33" spans="1:36" x14ac:dyDescent="0.3">
      <c r="A33" s="233" t="s">
        <v>174</v>
      </c>
      <c r="B33" s="150">
        <v>5</v>
      </c>
      <c r="C33" s="57" t="s">
        <v>143</v>
      </c>
      <c r="D33" s="58"/>
      <c r="E33" s="59"/>
      <c r="F33" s="60"/>
      <c r="G33" s="61"/>
      <c r="H33" s="62"/>
      <c r="I33" s="63"/>
      <c r="J33" s="64"/>
      <c r="K33" s="154"/>
      <c r="L33" s="59"/>
      <c r="M33" s="59" t="s">
        <v>57</v>
      </c>
      <c r="N33" s="59"/>
      <c r="O33" s="66"/>
      <c r="P33" s="66"/>
      <c r="Q33" s="67"/>
      <c r="R33" s="68" t="s">
        <v>58</v>
      </c>
      <c r="S33" s="69"/>
      <c r="T33" s="70">
        <v>18</v>
      </c>
      <c r="U33" s="71"/>
      <c r="V33" s="71"/>
      <c r="W33" s="72"/>
      <c r="X33" s="73">
        <f t="shared" si="0"/>
        <v>18</v>
      </c>
      <c r="Y33" s="74">
        <f t="shared" si="1"/>
        <v>2070</v>
      </c>
      <c r="Z33" s="75" t="s">
        <v>144</v>
      </c>
      <c r="AA33" s="84">
        <f t="shared" si="2"/>
        <v>2070</v>
      </c>
      <c r="AB33" s="77"/>
      <c r="AC33" s="78"/>
      <c r="AD33" s="79"/>
      <c r="AE33" s="80"/>
      <c r="AF33" s="219">
        <f t="shared" si="8"/>
        <v>1.0135302865862155</v>
      </c>
      <c r="AH33">
        <v>2070</v>
      </c>
      <c r="AI33" s="187">
        <f t="shared" si="9"/>
        <v>2070</v>
      </c>
      <c r="AJ33" s="190">
        <f t="shared" si="10"/>
        <v>0</v>
      </c>
    </row>
    <row r="34" spans="1:36" x14ac:dyDescent="0.3">
      <c r="A34" s="233" t="s">
        <v>175</v>
      </c>
      <c r="B34" s="150">
        <v>6</v>
      </c>
      <c r="C34" s="57" t="s">
        <v>146</v>
      </c>
      <c r="D34" s="58"/>
      <c r="E34" s="59"/>
      <c r="F34" s="60">
        <f t="shared" ref="F34:F74" si="11">D34+E34</f>
        <v>0</v>
      </c>
      <c r="G34" s="81"/>
      <c r="H34" s="62"/>
      <c r="I34" s="63"/>
      <c r="J34" s="64"/>
      <c r="K34" s="58"/>
      <c r="L34" s="59"/>
      <c r="M34" s="59" t="s">
        <v>57</v>
      </c>
      <c r="N34" s="59"/>
      <c r="O34" s="81"/>
      <c r="P34" s="81"/>
      <c r="Q34" s="82"/>
      <c r="R34" s="83" t="s">
        <v>58</v>
      </c>
      <c r="S34" s="69"/>
      <c r="T34" s="70">
        <v>18</v>
      </c>
      <c r="U34" s="71"/>
      <c r="V34" s="71"/>
      <c r="W34" s="72"/>
      <c r="X34" s="73">
        <f t="shared" ref="X34:X74" si="12">SUM(T34:W34)</f>
        <v>18</v>
      </c>
      <c r="Y34" s="74">
        <f t="shared" ref="Y34:Y74" si="13">T34*115 + U34*81 + V34*77 + W34*15</f>
        <v>2070</v>
      </c>
      <c r="Z34" s="75" t="s">
        <v>144</v>
      </c>
      <c r="AA34" s="84">
        <f t="shared" ref="AA34:AA74" si="14">SUM(J34,Y34)</f>
        <v>2070</v>
      </c>
      <c r="AB34" s="85"/>
      <c r="AC34" s="86"/>
      <c r="AD34" s="87"/>
      <c r="AE34" s="88"/>
      <c r="AF34" s="219">
        <f t="shared" si="8"/>
        <v>1.0135302865862155</v>
      </c>
      <c r="AH34">
        <v>2070</v>
      </c>
      <c r="AI34" s="187">
        <f t="shared" si="9"/>
        <v>2070</v>
      </c>
      <c r="AJ34" s="190">
        <f t="shared" si="10"/>
        <v>0</v>
      </c>
    </row>
    <row r="35" spans="1:36" x14ac:dyDescent="0.3">
      <c r="A35" s="233" t="s">
        <v>176</v>
      </c>
      <c r="B35" s="150">
        <v>5</v>
      </c>
      <c r="C35" s="57" t="s">
        <v>164</v>
      </c>
      <c r="D35" s="58"/>
      <c r="E35" s="59"/>
      <c r="F35" s="60">
        <f t="shared" si="11"/>
        <v>0</v>
      </c>
      <c r="G35" s="81"/>
      <c r="H35" s="62"/>
      <c r="I35" s="63"/>
      <c r="J35" s="64"/>
      <c r="K35" s="58"/>
      <c r="L35" s="59"/>
      <c r="M35" s="59" t="s">
        <v>57</v>
      </c>
      <c r="N35" s="59"/>
      <c r="O35" s="81"/>
      <c r="P35" s="81"/>
      <c r="Q35" s="82"/>
      <c r="R35" s="83" t="s">
        <v>58</v>
      </c>
      <c r="S35" s="69"/>
      <c r="T35" s="70">
        <v>40</v>
      </c>
      <c r="U35" s="71"/>
      <c r="V35" s="71"/>
      <c r="W35" s="72"/>
      <c r="X35" s="73">
        <f t="shared" si="12"/>
        <v>40</v>
      </c>
      <c r="Y35" s="74">
        <f t="shared" si="13"/>
        <v>4600</v>
      </c>
      <c r="Z35" s="75" t="s">
        <v>144</v>
      </c>
      <c r="AA35" s="84">
        <f t="shared" si="14"/>
        <v>4600</v>
      </c>
      <c r="AB35" s="85"/>
      <c r="AC35" s="86"/>
      <c r="AD35" s="87"/>
      <c r="AE35" s="88"/>
      <c r="AF35" s="219">
        <f t="shared" si="8"/>
        <v>2.252289525747146</v>
      </c>
      <c r="AH35" s="209">
        <v>4140</v>
      </c>
      <c r="AI35" s="187">
        <f t="shared" si="9"/>
        <v>4140</v>
      </c>
      <c r="AJ35" s="190">
        <f t="shared" si="10"/>
        <v>460</v>
      </c>
    </row>
    <row r="36" spans="1:36" x14ac:dyDescent="0.3">
      <c r="A36" s="233" t="s">
        <v>177</v>
      </c>
      <c r="B36" s="150">
        <v>6</v>
      </c>
      <c r="C36" s="57" t="s">
        <v>158</v>
      </c>
      <c r="D36" s="58"/>
      <c r="E36" s="59"/>
      <c r="F36" s="60">
        <f t="shared" si="11"/>
        <v>0</v>
      </c>
      <c r="G36" s="81"/>
      <c r="H36" s="62"/>
      <c r="I36" s="90"/>
      <c r="J36" s="64"/>
      <c r="K36" s="91"/>
      <c r="L36" s="92"/>
      <c r="M36" s="92" t="s">
        <v>57</v>
      </c>
      <c r="N36" s="92"/>
      <c r="O36" s="93"/>
      <c r="P36" s="93"/>
      <c r="Q36" s="94"/>
      <c r="R36" s="83" t="s">
        <v>58</v>
      </c>
      <c r="S36" s="95"/>
      <c r="T36" s="96">
        <v>40</v>
      </c>
      <c r="U36" s="97"/>
      <c r="V36" s="97"/>
      <c r="W36" s="98"/>
      <c r="X36" s="99">
        <f t="shared" si="12"/>
        <v>40</v>
      </c>
      <c r="Y36" s="74">
        <f t="shared" si="13"/>
        <v>4600</v>
      </c>
      <c r="Z36" s="75" t="s">
        <v>144</v>
      </c>
      <c r="AA36" s="84">
        <f t="shared" si="14"/>
        <v>4600</v>
      </c>
      <c r="AB36" s="101"/>
      <c r="AC36" s="102"/>
      <c r="AD36" s="103"/>
      <c r="AE36" s="104"/>
      <c r="AF36" s="219">
        <f t="shared" si="8"/>
        <v>2.252289525747146</v>
      </c>
      <c r="AH36" s="209">
        <v>4140</v>
      </c>
      <c r="AI36" s="187">
        <f t="shared" si="9"/>
        <v>4140</v>
      </c>
      <c r="AJ36" s="190">
        <f t="shared" si="10"/>
        <v>460</v>
      </c>
    </row>
    <row r="37" spans="1:36" x14ac:dyDescent="0.3">
      <c r="A37" s="233" t="s">
        <v>178</v>
      </c>
      <c r="B37" s="150"/>
      <c r="C37" s="57" t="s">
        <v>179</v>
      </c>
      <c r="D37" s="58"/>
      <c r="E37" s="59"/>
      <c r="F37" s="60">
        <f t="shared" si="11"/>
        <v>0</v>
      </c>
      <c r="G37" s="81"/>
      <c r="H37" s="62"/>
      <c r="I37" s="63"/>
      <c r="J37" s="105"/>
      <c r="K37" s="58"/>
      <c r="L37" s="59"/>
      <c r="M37" s="59"/>
      <c r="N37" s="59"/>
      <c r="O37" s="81"/>
      <c r="P37" s="81"/>
      <c r="Q37" s="82"/>
      <c r="R37" s="83"/>
      <c r="S37" s="69"/>
      <c r="T37" s="70"/>
      <c r="U37" s="71"/>
      <c r="V37" s="71"/>
      <c r="W37" s="72"/>
      <c r="X37" s="73">
        <f t="shared" si="12"/>
        <v>0</v>
      </c>
      <c r="Y37" s="74">
        <f t="shared" si="13"/>
        <v>0</v>
      </c>
      <c r="Z37" s="75"/>
      <c r="AA37" s="84">
        <f t="shared" si="14"/>
        <v>0</v>
      </c>
      <c r="AB37" s="85"/>
      <c r="AC37" s="86"/>
      <c r="AD37" s="87"/>
      <c r="AE37" s="88"/>
      <c r="AF37" s="219">
        <f t="shared" si="8"/>
        <v>0</v>
      </c>
      <c r="AH37">
        <v>0</v>
      </c>
      <c r="AI37" s="187">
        <f t="shared" si="9"/>
        <v>0</v>
      </c>
      <c r="AJ37" s="190">
        <f t="shared" si="10"/>
        <v>0</v>
      </c>
    </row>
    <row r="38" spans="1:36" x14ac:dyDescent="0.3">
      <c r="A38" s="233" t="s">
        <v>180</v>
      </c>
      <c r="B38" s="150">
        <v>5</v>
      </c>
      <c r="C38" s="57" t="s">
        <v>143</v>
      </c>
      <c r="D38" s="58"/>
      <c r="E38" s="59"/>
      <c r="F38" s="60">
        <f t="shared" si="11"/>
        <v>0</v>
      </c>
      <c r="G38" s="81"/>
      <c r="H38" s="62"/>
      <c r="I38" s="63"/>
      <c r="J38" s="64"/>
      <c r="K38" s="58"/>
      <c r="L38" s="59"/>
      <c r="M38" s="59" t="s">
        <v>57</v>
      </c>
      <c r="N38" s="59"/>
      <c r="O38" s="81"/>
      <c r="P38" s="81"/>
      <c r="Q38" s="82"/>
      <c r="R38" s="83" t="s">
        <v>58</v>
      </c>
      <c r="S38" s="69"/>
      <c r="T38" s="70">
        <v>16</v>
      </c>
      <c r="U38" s="71"/>
      <c r="V38" s="71"/>
      <c r="W38" s="72"/>
      <c r="X38" s="73">
        <f t="shared" si="12"/>
        <v>16</v>
      </c>
      <c r="Y38" s="74">
        <f t="shared" si="13"/>
        <v>1840</v>
      </c>
      <c r="Z38" s="75" t="s">
        <v>144</v>
      </c>
      <c r="AA38" s="84">
        <f t="shared" si="14"/>
        <v>1840</v>
      </c>
      <c r="AB38" s="85"/>
      <c r="AC38" s="86"/>
      <c r="AD38" s="87"/>
      <c r="AE38" s="88"/>
      <c r="AF38" s="219">
        <f t="shared" si="8"/>
        <v>0.90091581029885826</v>
      </c>
      <c r="AH38">
        <v>1840</v>
      </c>
      <c r="AI38" s="187">
        <f t="shared" si="9"/>
        <v>1840</v>
      </c>
      <c r="AJ38" s="190">
        <f t="shared" si="10"/>
        <v>0</v>
      </c>
    </row>
    <row r="39" spans="1:36" x14ac:dyDescent="0.3">
      <c r="A39" s="233" t="s">
        <v>181</v>
      </c>
      <c r="B39" s="150">
        <v>6</v>
      </c>
      <c r="C39" s="57" t="s">
        <v>146</v>
      </c>
      <c r="D39" s="58"/>
      <c r="E39" s="59"/>
      <c r="F39" s="60">
        <f t="shared" si="11"/>
        <v>0</v>
      </c>
      <c r="G39" s="81"/>
      <c r="H39" s="62"/>
      <c r="I39" s="63"/>
      <c r="J39" s="64"/>
      <c r="K39" s="58"/>
      <c r="L39" s="59"/>
      <c r="M39" s="59" t="s">
        <v>57</v>
      </c>
      <c r="N39" s="59"/>
      <c r="O39" s="81"/>
      <c r="P39" s="81"/>
      <c r="Q39" s="82"/>
      <c r="R39" s="83" t="s">
        <v>58</v>
      </c>
      <c r="S39" s="69"/>
      <c r="T39" s="70">
        <v>16</v>
      </c>
      <c r="U39" s="71"/>
      <c r="V39" s="71"/>
      <c r="W39" s="72"/>
      <c r="X39" s="73">
        <f t="shared" si="12"/>
        <v>16</v>
      </c>
      <c r="Y39" s="74">
        <f t="shared" si="13"/>
        <v>1840</v>
      </c>
      <c r="Z39" s="75" t="s">
        <v>144</v>
      </c>
      <c r="AA39" s="84">
        <f t="shared" si="14"/>
        <v>1840</v>
      </c>
      <c r="AB39" s="85"/>
      <c r="AC39" s="86"/>
      <c r="AD39" s="87"/>
      <c r="AE39" s="88"/>
      <c r="AF39" s="219">
        <f t="shared" si="8"/>
        <v>0.90091581029885826</v>
      </c>
      <c r="AH39">
        <v>1840</v>
      </c>
      <c r="AI39" s="187">
        <f t="shared" si="9"/>
        <v>1840</v>
      </c>
      <c r="AJ39" s="190">
        <f t="shared" si="10"/>
        <v>0</v>
      </c>
    </row>
    <row r="40" spans="1:36" x14ac:dyDescent="0.3">
      <c r="A40" s="233" t="s">
        <v>182</v>
      </c>
      <c r="B40" s="150">
        <v>5</v>
      </c>
      <c r="C40" s="57" t="s">
        <v>164</v>
      </c>
      <c r="D40" s="58"/>
      <c r="E40" s="59"/>
      <c r="F40" s="60">
        <f t="shared" si="11"/>
        <v>0</v>
      </c>
      <c r="G40" s="81"/>
      <c r="H40" s="62"/>
      <c r="I40" s="63"/>
      <c r="J40" s="64"/>
      <c r="K40" s="58"/>
      <c r="L40" s="59"/>
      <c r="M40" s="59" t="s">
        <v>57</v>
      </c>
      <c r="N40" s="59"/>
      <c r="O40" s="81"/>
      <c r="P40" s="81"/>
      <c r="Q40" s="82"/>
      <c r="R40" s="83" t="s">
        <v>58</v>
      </c>
      <c r="S40" s="69"/>
      <c r="T40" s="70">
        <v>40</v>
      </c>
      <c r="U40" s="71"/>
      <c r="V40" s="71"/>
      <c r="W40" s="72"/>
      <c r="X40" s="73">
        <f t="shared" si="12"/>
        <v>40</v>
      </c>
      <c r="Y40" s="74">
        <f t="shared" si="13"/>
        <v>4600</v>
      </c>
      <c r="Z40" s="75" t="s">
        <v>144</v>
      </c>
      <c r="AA40" s="84">
        <f t="shared" si="14"/>
        <v>4600</v>
      </c>
      <c r="AB40" s="85"/>
      <c r="AC40" s="86"/>
      <c r="AD40" s="87"/>
      <c r="AE40" s="88"/>
      <c r="AF40" s="219">
        <f t="shared" si="8"/>
        <v>2.252289525747146</v>
      </c>
      <c r="AH40" s="209">
        <v>3910</v>
      </c>
      <c r="AI40" s="187">
        <f t="shared" si="9"/>
        <v>3910</v>
      </c>
      <c r="AJ40" s="190">
        <f t="shared" si="10"/>
        <v>690</v>
      </c>
    </row>
    <row r="41" spans="1:36" x14ac:dyDescent="0.3">
      <c r="A41" s="233" t="s">
        <v>183</v>
      </c>
      <c r="B41" s="150">
        <v>6</v>
      </c>
      <c r="C41" s="57" t="s">
        <v>158</v>
      </c>
      <c r="D41" s="58"/>
      <c r="E41" s="59"/>
      <c r="F41" s="60">
        <f t="shared" si="11"/>
        <v>0</v>
      </c>
      <c r="G41" s="81"/>
      <c r="H41" s="62"/>
      <c r="I41" s="63"/>
      <c r="J41" s="64"/>
      <c r="K41" s="58"/>
      <c r="L41" s="59"/>
      <c r="M41" s="59" t="s">
        <v>57</v>
      </c>
      <c r="N41" s="59"/>
      <c r="O41" s="81"/>
      <c r="P41" s="81"/>
      <c r="Q41" s="82"/>
      <c r="R41" s="83" t="s">
        <v>58</v>
      </c>
      <c r="S41" s="69"/>
      <c r="T41" s="70">
        <v>40</v>
      </c>
      <c r="U41" s="71"/>
      <c r="V41" s="71"/>
      <c r="W41" s="72"/>
      <c r="X41" s="73">
        <f t="shared" si="12"/>
        <v>40</v>
      </c>
      <c r="Y41" s="74">
        <f t="shared" si="13"/>
        <v>4600</v>
      </c>
      <c r="Z41" s="75" t="s">
        <v>144</v>
      </c>
      <c r="AA41" s="84">
        <f t="shared" si="14"/>
        <v>4600</v>
      </c>
      <c r="AB41" s="85"/>
      <c r="AC41" s="86"/>
      <c r="AD41" s="87"/>
      <c r="AE41" s="88"/>
      <c r="AF41" s="219">
        <f t="shared" si="8"/>
        <v>2.252289525747146</v>
      </c>
      <c r="AH41" s="209">
        <v>3910</v>
      </c>
      <c r="AI41" s="187">
        <f t="shared" si="9"/>
        <v>3910</v>
      </c>
      <c r="AJ41" s="190">
        <f t="shared" si="10"/>
        <v>690</v>
      </c>
    </row>
    <row r="42" spans="1:36" x14ac:dyDescent="0.3">
      <c r="A42" s="233"/>
      <c r="B42" s="150"/>
      <c r="C42" s="57"/>
      <c r="D42" s="58"/>
      <c r="E42" s="59"/>
      <c r="F42" s="60"/>
      <c r="G42" s="81"/>
      <c r="H42" s="62"/>
      <c r="I42" s="63"/>
      <c r="J42" s="64"/>
      <c r="K42" s="58"/>
      <c r="L42" s="59"/>
      <c r="M42" s="59"/>
      <c r="N42" s="59"/>
      <c r="O42" s="81"/>
      <c r="P42" s="81"/>
      <c r="Q42" s="82"/>
      <c r="R42" s="83"/>
      <c r="S42" s="69"/>
      <c r="T42" s="70"/>
      <c r="U42" s="71"/>
      <c r="V42" s="71"/>
      <c r="W42" s="72"/>
      <c r="X42" s="73"/>
      <c r="Y42" s="74"/>
      <c r="Z42" s="75"/>
      <c r="AA42" s="84"/>
      <c r="AB42" s="85"/>
      <c r="AC42" s="86"/>
      <c r="AD42" s="87"/>
      <c r="AE42" s="88"/>
      <c r="AF42" s="219">
        <f t="shared" si="8"/>
        <v>0</v>
      </c>
      <c r="AI42" s="187">
        <f t="shared" si="9"/>
        <v>0</v>
      </c>
      <c r="AJ42" s="190">
        <f t="shared" si="10"/>
        <v>0</v>
      </c>
    </row>
    <row r="43" spans="1:36" x14ac:dyDescent="0.3">
      <c r="A43" s="234" t="s">
        <v>184</v>
      </c>
      <c r="B43" s="150"/>
      <c r="C43" s="142" t="s">
        <v>185</v>
      </c>
      <c r="D43" s="58"/>
      <c r="E43" s="59"/>
      <c r="F43" s="60">
        <f t="shared" si="11"/>
        <v>0</v>
      </c>
      <c r="G43" s="81"/>
      <c r="H43" s="62"/>
      <c r="I43" s="63"/>
      <c r="J43" s="64"/>
      <c r="K43" s="58"/>
      <c r="L43" s="59"/>
      <c r="M43" s="59"/>
      <c r="N43" s="59"/>
      <c r="O43" s="81"/>
      <c r="P43" s="81"/>
      <c r="Q43" s="82"/>
      <c r="R43" s="83"/>
      <c r="S43" s="69"/>
      <c r="T43" s="70"/>
      <c r="U43" s="71"/>
      <c r="V43" s="71"/>
      <c r="W43" s="72"/>
      <c r="X43" s="73">
        <f t="shared" si="12"/>
        <v>0</v>
      </c>
      <c r="Y43" s="74">
        <f t="shared" si="13"/>
        <v>0</v>
      </c>
      <c r="Z43" s="75"/>
      <c r="AA43" s="84">
        <f t="shared" si="14"/>
        <v>0</v>
      </c>
      <c r="AB43" s="85"/>
      <c r="AC43" s="86"/>
      <c r="AD43" s="87"/>
      <c r="AE43" s="88"/>
      <c r="AF43" s="219">
        <f t="shared" si="8"/>
        <v>0</v>
      </c>
      <c r="AH43">
        <v>0</v>
      </c>
      <c r="AI43" s="187">
        <f t="shared" si="9"/>
        <v>0</v>
      </c>
      <c r="AJ43" s="190">
        <f t="shared" si="10"/>
        <v>0</v>
      </c>
    </row>
    <row r="44" spans="1:36" x14ac:dyDescent="0.3">
      <c r="A44" s="233" t="s">
        <v>186</v>
      </c>
      <c r="B44" s="150">
        <v>5</v>
      </c>
      <c r="C44" s="57" t="s">
        <v>187</v>
      </c>
      <c r="D44" s="58"/>
      <c r="E44" s="59"/>
      <c r="F44" s="60">
        <f t="shared" si="11"/>
        <v>0</v>
      </c>
      <c r="G44" s="81"/>
      <c r="H44" s="62"/>
      <c r="I44" s="63"/>
      <c r="J44" s="64"/>
      <c r="K44" s="58"/>
      <c r="L44" s="59"/>
      <c r="M44" s="59" t="s">
        <v>188</v>
      </c>
      <c r="N44" s="59"/>
      <c r="O44" s="81"/>
      <c r="P44" s="81"/>
      <c r="Q44" s="82"/>
      <c r="R44" s="83" t="s">
        <v>58</v>
      </c>
      <c r="S44" s="69"/>
      <c r="T44" s="70">
        <v>8</v>
      </c>
      <c r="U44" s="71"/>
      <c r="V44" s="71"/>
      <c r="W44" s="72"/>
      <c r="X44" s="73">
        <f t="shared" si="12"/>
        <v>8</v>
      </c>
      <c r="Y44" s="74">
        <f t="shared" si="13"/>
        <v>920</v>
      </c>
      <c r="Z44" s="75" t="s">
        <v>144</v>
      </c>
      <c r="AA44" s="84">
        <f t="shared" si="14"/>
        <v>920</v>
      </c>
      <c r="AB44" s="85"/>
      <c r="AC44" s="86"/>
      <c r="AD44" s="87"/>
      <c r="AE44" s="88"/>
      <c r="AF44" s="219">
        <f t="shared" ref="AF44:AF68" si="15">AA44/$AA$76*100</f>
        <v>0.45045790514942913</v>
      </c>
      <c r="AH44">
        <v>920</v>
      </c>
      <c r="AI44" s="187">
        <f t="shared" si="9"/>
        <v>920</v>
      </c>
      <c r="AJ44" s="190">
        <f t="shared" si="10"/>
        <v>0</v>
      </c>
    </row>
    <row r="45" spans="1:36" x14ac:dyDescent="0.3">
      <c r="A45" s="235" t="s">
        <v>189</v>
      </c>
      <c r="B45" s="150">
        <v>6</v>
      </c>
      <c r="C45" s="55" t="s">
        <v>190</v>
      </c>
      <c r="D45" s="58"/>
      <c r="E45" s="59"/>
      <c r="F45" s="60">
        <f t="shared" si="11"/>
        <v>0</v>
      </c>
      <c r="G45" s="81"/>
      <c r="H45" s="62"/>
      <c r="I45" s="63"/>
      <c r="J45" s="64"/>
      <c r="K45" s="58"/>
      <c r="L45" s="59"/>
      <c r="M45" s="59" t="s">
        <v>188</v>
      </c>
      <c r="N45" s="59"/>
      <c r="O45" s="81"/>
      <c r="P45" s="81"/>
      <c r="Q45" s="82"/>
      <c r="R45" s="83" t="s">
        <v>58</v>
      </c>
      <c r="S45" s="69"/>
      <c r="T45" s="70">
        <v>8</v>
      </c>
      <c r="U45" s="71"/>
      <c r="V45" s="71"/>
      <c r="W45" s="72"/>
      <c r="X45" s="73">
        <f t="shared" si="12"/>
        <v>8</v>
      </c>
      <c r="Y45" s="74">
        <f t="shared" si="13"/>
        <v>920</v>
      </c>
      <c r="Z45" s="75" t="s">
        <v>144</v>
      </c>
      <c r="AA45" s="84">
        <f t="shared" si="14"/>
        <v>920</v>
      </c>
      <c r="AB45" s="85"/>
      <c r="AC45" s="86"/>
      <c r="AD45" s="87"/>
      <c r="AE45" s="88"/>
      <c r="AF45" s="219">
        <f t="shared" si="15"/>
        <v>0.45045790514942913</v>
      </c>
      <c r="AH45">
        <v>920</v>
      </c>
      <c r="AI45" s="187">
        <f t="shared" si="9"/>
        <v>920</v>
      </c>
      <c r="AJ45" s="190">
        <f t="shared" si="10"/>
        <v>0</v>
      </c>
    </row>
    <row r="46" spans="1:36" x14ac:dyDescent="0.3">
      <c r="A46" s="235" t="s">
        <v>191</v>
      </c>
      <c r="B46" s="150">
        <v>5</v>
      </c>
      <c r="C46" s="55" t="s">
        <v>192</v>
      </c>
      <c r="D46" s="58"/>
      <c r="E46" s="59"/>
      <c r="F46" s="60">
        <f t="shared" si="11"/>
        <v>0</v>
      </c>
      <c r="G46" s="81"/>
      <c r="H46" s="62"/>
      <c r="I46" s="63"/>
      <c r="J46" s="64"/>
      <c r="K46" s="58"/>
      <c r="L46" s="59"/>
      <c r="M46" s="59" t="s">
        <v>188</v>
      </c>
      <c r="N46" s="59"/>
      <c r="O46" s="81"/>
      <c r="P46" s="81"/>
      <c r="Q46" s="82"/>
      <c r="R46" s="83" t="s">
        <v>58</v>
      </c>
      <c r="S46" s="69"/>
      <c r="T46" s="70">
        <v>8</v>
      </c>
      <c r="U46" s="71"/>
      <c r="V46" s="71"/>
      <c r="W46" s="72"/>
      <c r="X46" s="73">
        <f t="shared" si="12"/>
        <v>8</v>
      </c>
      <c r="Y46" s="74">
        <f t="shared" si="13"/>
        <v>920</v>
      </c>
      <c r="Z46" s="75" t="s">
        <v>144</v>
      </c>
      <c r="AA46" s="84">
        <f t="shared" si="14"/>
        <v>920</v>
      </c>
      <c r="AB46" s="85"/>
      <c r="AC46" s="86"/>
      <c r="AD46" s="87"/>
      <c r="AE46" s="88"/>
      <c r="AF46" s="219">
        <f t="shared" si="15"/>
        <v>0.45045790514942913</v>
      </c>
      <c r="AH46">
        <v>920</v>
      </c>
      <c r="AI46" s="187">
        <f t="shared" si="9"/>
        <v>920</v>
      </c>
      <c r="AJ46" s="190">
        <f t="shared" si="10"/>
        <v>0</v>
      </c>
    </row>
    <row r="47" spans="1:36" x14ac:dyDescent="0.3">
      <c r="A47" s="235" t="s">
        <v>193</v>
      </c>
      <c r="B47" s="150">
        <v>6</v>
      </c>
      <c r="C47" s="55" t="s">
        <v>194</v>
      </c>
      <c r="D47" s="58"/>
      <c r="E47" s="59"/>
      <c r="F47" s="60">
        <f t="shared" si="11"/>
        <v>0</v>
      </c>
      <c r="G47" s="81"/>
      <c r="H47" s="62"/>
      <c r="I47" s="63"/>
      <c r="J47" s="64"/>
      <c r="K47" s="58"/>
      <c r="L47" s="59"/>
      <c r="M47" s="59" t="s">
        <v>188</v>
      </c>
      <c r="N47" s="59"/>
      <c r="O47" s="81"/>
      <c r="P47" s="81"/>
      <c r="Q47" s="82"/>
      <c r="R47" s="83" t="s">
        <v>58</v>
      </c>
      <c r="S47" s="69"/>
      <c r="T47" s="70">
        <v>8</v>
      </c>
      <c r="U47" s="71"/>
      <c r="V47" s="71"/>
      <c r="W47" s="72"/>
      <c r="X47" s="73">
        <f t="shared" si="12"/>
        <v>8</v>
      </c>
      <c r="Y47" s="74">
        <f t="shared" si="13"/>
        <v>920</v>
      </c>
      <c r="Z47" s="75" t="s">
        <v>144</v>
      </c>
      <c r="AA47" s="84">
        <f t="shared" si="14"/>
        <v>920</v>
      </c>
      <c r="AB47" s="85"/>
      <c r="AC47" s="86"/>
      <c r="AD47" s="87"/>
      <c r="AE47" s="88"/>
      <c r="AF47" s="219">
        <f t="shared" si="15"/>
        <v>0.45045790514942913</v>
      </c>
      <c r="AH47">
        <v>920</v>
      </c>
      <c r="AI47" s="187">
        <f t="shared" si="9"/>
        <v>920</v>
      </c>
      <c r="AJ47" s="190">
        <f t="shared" si="10"/>
        <v>0</v>
      </c>
    </row>
    <row r="48" spans="1:36" x14ac:dyDescent="0.3">
      <c r="A48" s="235" t="s">
        <v>195</v>
      </c>
      <c r="B48" s="150">
        <v>5</v>
      </c>
      <c r="C48" s="55" t="s">
        <v>196</v>
      </c>
      <c r="D48" s="58"/>
      <c r="E48" s="59"/>
      <c r="F48" s="60">
        <f t="shared" si="11"/>
        <v>0</v>
      </c>
      <c r="G48" s="81"/>
      <c r="H48" s="62"/>
      <c r="I48" s="63"/>
      <c r="J48" s="64"/>
      <c r="K48" s="58"/>
      <c r="L48" s="59"/>
      <c r="M48" s="59" t="s">
        <v>188</v>
      </c>
      <c r="N48" s="59"/>
      <c r="O48" s="81"/>
      <c r="P48" s="81"/>
      <c r="Q48" s="82"/>
      <c r="R48" s="83" t="s">
        <v>58</v>
      </c>
      <c r="S48" s="69"/>
      <c r="T48" s="70">
        <v>12</v>
      </c>
      <c r="U48" s="71"/>
      <c r="V48" s="71"/>
      <c r="W48" s="72"/>
      <c r="X48" s="73">
        <f t="shared" si="12"/>
        <v>12</v>
      </c>
      <c r="Y48" s="74">
        <f t="shared" si="13"/>
        <v>1380</v>
      </c>
      <c r="Z48" s="75" t="s">
        <v>144</v>
      </c>
      <c r="AA48" s="84">
        <f t="shared" si="14"/>
        <v>1380</v>
      </c>
      <c r="AB48" s="85"/>
      <c r="AC48" s="86"/>
      <c r="AD48" s="87"/>
      <c r="AE48" s="88"/>
      <c r="AF48" s="219">
        <f t="shared" si="15"/>
        <v>0.67568685772414372</v>
      </c>
      <c r="AH48">
        <v>1380</v>
      </c>
      <c r="AI48" s="187">
        <f t="shared" si="9"/>
        <v>1380</v>
      </c>
      <c r="AJ48" s="190">
        <f t="shared" si="10"/>
        <v>0</v>
      </c>
    </row>
    <row r="49" spans="1:36" x14ac:dyDescent="0.3">
      <c r="A49" s="235" t="s">
        <v>197</v>
      </c>
      <c r="B49" s="150">
        <v>6</v>
      </c>
      <c r="C49" s="55" t="s">
        <v>198</v>
      </c>
      <c r="D49" s="58"/>
      <c r="E49" s="59"/>
      <c r="F49" s="60">
        <f t="shared" si="11"/>
        <v>0</v>
      </c>
      <c r="G49" s="81"/>
      <c r="H49" s="62"/>
      <c r="I49" s="63"/>
      <c r="J49" s="64"/>
      <c r="K49" s="58"/>
      <c r="L49" s="59"/>
      <c r="M49" s="59" t="s">
        <v>188</v>
      </c>
      <c r="N49" s="59"/>
      <c r="O49" s="81"/>
      <c r="P49" s="81"/>
      <c r="Q49" s="82"/>
      <c r="R49" s="83" t="s">
        <v>58</v>
      </c>
      <c r="S49" s="69"/>
      <c r="T49" s="70">
        <v>12</v>
      </c>
      <c r="U49" s="71"/>
      <c r="V49" s="71"/>
      <c r="W49" s="72"/>
      <c r="X49" s="73">
        <f t="shared" si="12"/>
        <v>12</v>
      </c>
      <c r="Y49" s="74">
        <f t="shared" si="13"/>
        <v>1380</v>
      </c>
      <c r="Z49" s="75" t="s">
        <v>144</v>
      </c>
      <c r="AA49" s="84">
        <f t="shared" si="14"/>
        <v>1380</v>
      </c>
      <c r="AB49" s="85"/>
      <c r="AC49" s="86"/>
      <c r="AD49" s="87"/>
      <c r="AE49" s="88"/>
      <c r="AF49" s="219">
        <f t="shared" si="15"/>
        <v>0.67568685772414372</v>
      </c>
      <c r="AH49">
        <v>1380</v>
      </c>
      <c r="AI49" s="187">
        <f t="shared" si="9"/>
        <v>1380</v>
      </c>
      <c r="AJ49" s="190">
        <f t="shared" si="10"/>
        <v>0</v>
      </c>
    </row>
    <row r="50" spans="1:36" x14ac:dyDescent="0.3">
      <c r="A50" s="235" t="s">
        <v>199</v>
      </c>
      <c r="B50" s="150">
        <v>5</v>
      </c>
      <c r="C50" s="55" t="s">
        <v>200</v>
      </c>
      <c r="D50" s="58"/>
      <c r="E50" s="59"/>
      <c r="F50" s="60">
        <f t="shared" si="11"/>
        <v>0</v>
      </c>
      <c r="G50" s="81"/>
      <c r="H50" s="62"/>
      <c r="I50" s="63"/>
      <c r="J50" s="64"/>
      <c r="K50" s="58"/>
      <c r="L50" s="59"/>
      <c r="M50" s="59" t="s">
        <v>188</v>
      </c>
      <c r="N50" s="59"/>
      <c r="O50" s="81"/>
      <c r="P50" s="81"/>
      <c r="Q50" s="82"/>
      <c r="R50" s="83" t="s">
        <v>58</v>
      </c>
      <c r="S50" s="69"/>
      <c r="T50" s="70">
        <v>12</v>
      </c>
      <c r="U50" s="71"/>
      <c r="V50" s="71"/>
      <c r="W50" s="72"/>
      <c r="X50" s="73">
        <f t="shared" si="12"/>
        <v>12</v>
      </c>
      <c r="Y50" s="74">
        <f t="shared" si="13"/>
        <v>1380</v>
      </c>
      <c r="Z50" s="75" t="s">
        <v>144</v>
      </c>
      <c r="AA50" s="84">
        <f t="shared" si="14"/>
        <v>1380</v>
      </c>
      <c r="AB50" s="85"/>
      <c r="AC50" s="86"/>
      <c r="AD50" s="87"/>
      <c r="AE50" s="88"/>
      <c r="AF50" s="219">
        <f t="shared" si="15"/>
        <v>0.67568685772414372</v>
      </c>
      <c r="AH50">
        <v>1380</v>
      </c>
      <c r="AI50" s="187">
        <f t="shared" si="9"/>
        <v>1380</v>
      </c>
      <c r="AJ50" s="190">
        <f t="shared" si="10"/>
        <v>0</v>
      </c>
    </row>
    <row r="51" spans="1:36" x14ac:dyDescent="0.3">
      <c r="A51" s="235" t="s">
        <v>201</v>
      </c>
      <c r="B51" s="150">
        <v>6</v>
      </c>
      <c r="C51" s="55" t="s">
        <v>202</v>
      </c>
      <c r="D51" s="58"/>
      <c r="E51" s="59"/>
      <c r="F51" s="60">
        <f t="shared" si="11"/>
        <v>0</v>
      </c>
      <c r="G51" s="81"/>
      <c r="H51" s="62"/>
      <c r="I51" s="63"/>
      <c r="J51" s="64"/>
      <c r="K51" s="58"/>
      <c r="L51" s="59"/>
      <c r="M51" s="59" t="s">
        <v>188</v>
      </c>
      <c r="N51" s="59"/>
      <c r="O51" s="81"/>
      <c r="P51" s="81"/>
      <c r="Q51" s="82"/>
      <c r="R51" s="83" t="s">
        <v>58</v>
      </c>
      <c r="S51" s="69"/>
      <c r="T51" s="70">
        <v>12</v>
      </c>
      <c r="U51" s="71"/>
      <c r="V51" s="71"/>
      <c r="W51" s="72"/>
      <c r="X51" s="73">
        <f t="shared" si="12"/>
        <v>12</v>
      </c>
      <c r="Y51" s="74">
        <f t="shared" si="13"/>
        <v>1380</v>
      </c>
      <c r="Z51" s="75" t="s">
        <v>144</v>
      </c>
      <c r="AA51" s="84">
        <f t="shared" si="14"/>
        <v>1380</v>
      </c>
      <c r="AB51" s="85"/>
      <c r="AC51" s="86"/>
      <c r="AD51" s="87"/>
      <c r="AE51" s="88"/>
      <c r="AF51" s="219">
        <f t="shared" si="15"/>
        <v>0.67568685772414372</v>
      </c>
      <c r="AH51">
        <v>1380</v>
      </c>
      <c r="AI51" s="187">
        <f t="shared" si="9"/>
        <v>1380</v>
      </c>
      <c r="AJ51" s="190">
        <f t="shared" si="10"/>
        <v>0</v>
      </c>
    </row>
    <row r="52" spans="1:36" x14ac:dyDescent="0.3">
      <c r="A52" s="235" t="s">
        <v>203</v>
      </c>
      <c r="B52" s="150">
        <v>5</v>
      </c>
      <c r="C52" s="55" t="s">
        <v>204</v>
      </c>
      <c r="D52" s="58"/>
      <c r="E52" s="59"/>
      <c r="F52" s="60">
        <f t="shared" si="11"/>
        <v>0</v>
      </c>
      <c r="G52" s="81"/>
      <c r="H52" s="62"/>
      <c r="I52" s="63"/>
      <c r="J52" s="64"/>
      <c r="K52" s="58"/>
      <c r="L52" s="59"/>
      <c r="M52" s="59" t="s">
        <v>188</v>
      </c>
      <c r="N52" s="59"/>
      <c r="O52" s="81"/>
      <c r="P52" s="81"/>
      <c r="Q52" s="82"/>
      <c r="R52" s="83" t="s">
        <v>58</v>
      </c>
      <c r="S52" s="69"/>
      <c r="T52" s="70">
        <v>12</v>
      </c>
      <c r="U52" s="71"/>
      <c r="V52" s="71"/>
      <c r="W52" s="72"/>
      <c r="X52" s="73">
        <f t="shared" si="12"/>
        <v>12</v>
      </c>
      <c r="Y52" s="74">
        <f t="shared" si="13"/>
        <v>1380</v>
      </c>
      <c r="Z52" s="75" t="s">
        <v>144</v>
      </c>
      <c r="AA52" s="84">
        <f t="shared" si="14"/>
        <v>1380</v>
      </c>
      <c r="AB52" s="85"/>
      <c r="AC52" s="86"/>
      <c r="AD52" s="87"/>
      <c r="AE52" s="88"/>
      <c r="AF52" s="219">
        <f t="shared" si="15"/>
        <v>0.67568685772414372</v>
      </c>
      <c r="AH52">
        <v>1380</v>
      </c>
      <c r="AI52" s="187">
        <f t="shared" si="9"/>
        <v>1380</v>
      </c>
      <c r="AJ52" s="190">
        <f t="shared" si="10"/>
        <v>0</v>
      </c>
    </row>
    <row r="53" spans="1:36" x14ac:dyDescent="0.3">
      <c r="A53" s="235" t="s">
        <v>205</v>
      </c>
      <c r="B53" s="150">
        <v>6</v>
      </c>
      <c r="C53" s="55" t="s">
        <v>206</v>
      </c>
      <c r="D53" s="58"/>
      <c r="E53" s="59"/>
      <c r="F53" s="60">
        <f t="shared" si="11"/>
        <v>0</v>
      </c>
      <c r="G53" s="81"/>
      <c r="H53" s="62"/>
      <c r="I53" s="63"/>
      <c r="J53" s="64"/>
      <c r="K53" s="58"/>
      <c r="L53" s="59"/>
      <c r="M53" s="59" t="s">
        <v>188</v>
      </c>
      <c r="N53" s="59"/>
      <c r="O53" s="81"/>
      <c r="P53" s="81"/>
      <c r="Q53" s="82"/>
      <c r="R53" s="83" t="s">
        <v>58</v>
      </c>
      <c r="S53" s="69"/>
      <c r="T53" s="70">
        <v>12</v>
      </c>
      <c r="U53" s="71"/>
      <c r="V53" s="71"/>
      <c r="W53" s="72"/>
      <c r="X53" s="73">
        <f t="shared" si="12"/>
        <v>12</v>
      </c>
      <c r="Y53" s="74">
        <f t="shared" si="13"/>
        <v>1380</v>
      </c>
      <c r="Z53" s="75" t="s">
        <v>144</v>
      </c>
      <c r="AA53" s="84">
        <f t="shared" si="14"/>
        <v>1380</v>
      </c>
      <c r="AB53" s="85"/>
      <c r="AC53" s="86"/>
      <c r="AD53" s="87"/>
      <c r="AE53" s="88"/>
      <c r="AF53" s="219">
        <f t="shared" si="15"/>
        <v>0.67568685772414372</v>
      </c>
      <c r="AH53">
        <v>1380</v>
      </c>
      <c r="AI53" s="187">
        <f t="shared" si="9"/>
        <v>1380</v>
      </c>
      <c r="AJ53" s="190">
        <f t="shared" si="10"/>
        <v>0</v>
      </c>
    </row>
    <row r="54" spans="1:36" x14ac:dyDescent="0.3">
      <c r="A54" s="235" t="s">
        <v>207</v>
      </c>
      <c r="B54" s="150">
        <v>5</v>
      </c>
      <c r="C54" s="55" t="s">
        <v>208</v>
      </c>
      <c r="D54" s="58"/>
      <c r="E54" s="59"/>
      <c r="F54" s="60">
        <f t="shared" si="11"/>
        <v>0</v>
      </c>
      <c r="G54" s="81"/>
      <c r="H54" s="62"/>
      <c r="I54" s="63"/>
      <c r="J54" s="64"/>
      <c r="K54" s="58"/>
      <c r="L54" s="59"/>
      <c r="M54" s="59" t="s">
        <v>188</v>
      </c>
      <c r="N54" s="59"/>
      <c r="O54" s="81"/>
      <c r="P54" s="81"/>
      <c r="Q54" s="82"/>
      <c r="R54" s="83" t="s">
        <v>58</v>
      </c>
      <c r="S54" s="69"/>
      <c r="T54" s="70">
        <v>8</v>
      </c>
      <c r="U54" s="71"/>
      <c r="V54" s="71"/>
      <c r="W54" s="72"/>
      <c r="X54" s="73">
        <f t="shared" si="12"/>
        <v>8</v>
      </c>
      <c r="Y54" s="74">
        <f t="shared" si="13"/>
        <v>920</v>
      </c>
      <c r="Z54" s="75" t="s">
        <v>144</v>
      </c>
      <c r="AA54" s="84">
        <f t="shared" si="14"/>
        <v>920</v>
      </c>
      <c r="AB54" s="85"/>
      <c r="AC54" s="86"/>
      <c r="AD54" s="87"/>
      <c r="AE54" s="88"/>
      <c r="AF54" s="219">
        <f t="shared" si="15"/>
        <v>0.45045790514942913</v>
      </c>
      <c r="AH54">
        <v>920</v>
      </c>
      <c r="AI54" s="187">
        <f t="shared" si="9"/>
        <v>920</v>
      </c>
      <c r="AJ54" s="190">
        <f t="shared" si="10"/>
        <v>0</v>
      </c>
    </row>
    <row r="55" spans="1:36" x14ac:dyDescent="0.3">
      <c r="A55" s="235" t="s">
        <v>209</v>
      </c>
      <c r="B55" s="150">
        <v>6</v>
      </c>
      <c r="C55" s="55" t="s">
        <v>210</v>
      </c>
      <c r="D55" s="58"/>
      <c r="E55" s="59"/>
      <c r="F55" s="60">
        <f t="shared" si="11"/>
        <v>0</v>
      </c>
      <c r="G55" s="81"/>
      <c r="H55" s="62"/>
      <c r="I55" s="63"/>
      <c r="J55" s="64"/>
      <c r="K55" s="58"/>
      <c r="L55" s="59"/>
      <c r="M55" s="59" t="s">
        <v>188</v>
      </c>
      <c r="N55" s="59"/>
      <c r="O55" s="81"/>
      <c r="P55" s="81"/>
      <c r="Q55" s="82"/>
      <c r="R55" s="83" t="s">
        <v>58</v>
      </c>
      <c r="S55" s="69"/>
      <c r="T55" s="70">
        <v>8</v>
      </c>
      <c r="U55" s="71"/>
      <c r="V55" s="71"/>
      <c r="W55" s="72"/>
      <c r="X55" s="73">
        <f t="shared" si="12"/>
        <v>8</v>
      </c>
      <c r="Y55" s="74">
        <f t="shared" si="13"/>
        <v>920</v>
      </c>
      <c r="Z55" s="75" t="s">
        <v>144</v>
      </c>
      <c r="AA55" s="84">
        <f t="shared" si="14"/>
        <v>920</v>
      </c>
      <c r="AB55" s="85"/>
      <c r="AC55" s="86"/>
      <c r="AD55" s="87"/>
      <c r="AE55" s="88"/>
      <c r="AF55" s="219">
        <f t="shared" si="15"/>
        <v>0.45045790514942913</v>
      </c>
      <c r="AH55">
        <v>920</v>
      </c>
      <c r="AI55" s="187">
        <f t="shared" si="9"/>
        <v>920</v>
      </c>
      <c r="AJ55" s="190">
        <f t="shared" si="10"/>
        <v>0</v>
      </c>
    </row>
    <row r="56" spans="1:36" x14ac:dyDescent="0.3">
      <c r="A56" s="235" t="s">
        <v>211</v>
      </c>
      <c r="B56" s="150">
        <v>5</v>
      </c>
      <c r="C56" s="55" t="s">
        <v>212</v>
      </c>
      <c r="D56" s="58"/>
      <c r="E56" s="59"/>
      <c r="F56" s="60">
        <f t="shared" si="11"/>
        <v>0</v>
      </c>
      <c r="G56" s="81"/>
      <c r="H56" s="62"/>
      <c r="I56" s="63"/>
      <c r="J56" s="64"/>
      <c r="K56" s="58"/>
      <c r="L56" s="59"/>
      <c r="M56" s="59" t="s">
        <v>188</v>
      </c>
      <c r="N56" s="59"/>
      <c r="O56" s="81"/>
      <c r="P56" s="81"/>
      <c r="Q56" s="82"/>
      <c r="R56" s="83" t="s">
        <v>58</v>
      </c>
      <c r="S56" s="69"/>
      <c r="T56" s="70">
        <v>8</v>
      </c>
      <c r="U56" s="71"/>
      <c r="V56" s="71"/>
      <c r="W56" s="72"/>
      <c r="X56" s="73">
        <f t="shared" si="12"/>
        <v>8</v>
      </c>
      <c r="Y56" s="74">
        <f t="shared" si="13"/>
        <v>920</v>
      </c>
      <c r="Z56" s="75" t="s">
        <v>144</v>
      </c>
      <c r="AA56" s="84">
        <f t="shared" si="14"/>
        <v>920</v>
      </c>
      <c r="AB56" s="85"/>
      <c r="AC56" s="86"/>
      <c r="AD56" s="87"/>
      <c r="AE56" s="88"/>
      <c r="AF56" s="219">
        <f t="shared" si="15"/>
        <v>0.45045790514942913</v>
      </c>
      <c r="AH56">
        <v>920</v>
      </c>
      <c r="AI56" s="187">
        <f t="shared" si="9"/>
        <v>920</v>
      </c>
      <c r="AJ56" s="190">
        <f t="shared" si="10"/>
        <v>0</v>
      </c>
    </row>
    <row r="57" spans="1:36" x14ac:dyDescent="0.3">
      <c r="A57" s="235" t="s">
        <v>213</v>
      </c>
      <c r="B57" s="150">
        <v>6</v>
      </c>
      <c r="C57" s="55" t="s">
        <v>214</v>
      </c>
      <c r="D57" s="58"/>
      <c r="E57" s="59"/>
      <c r="F57" s="60">
        <f t="shared" si="11"/>
        <v>0</v>
      </c>
      <c r="G57" s="81"/>
      <c r="H57" s="62"/>
      <c r="I57" s="63"/>
      <c r="J57" s="64"/>
      <c r="K57" s="58"/>
      <c r="L57" s="59"/>
      <c r="M57" s="59" t="s">
        <v>188</v>
      </c>
      <c r="N57" s="59"/>
      <c r="O57" s="81"/>
      <c r="P57" s="81"/>
      <c r="Q57" s="82"/>
      <c r="R57" s="83" t="s">
        <v>58</v>
      </c>
      <c r="S57" s="69"/>
      <c r="T57" s="70">
        <v>8</v>
      </c>
      <c r="U57" s="71"/>
      <c r="V57" s="71"/>
      <c r="W57" s="72"/>
      <c r="X57" s="73">
        <f t="shared" si="12"/>
        <v>8</v>
      </c>
      <c r="Y57" s="74">
        <f t="shared" si="13"/>
        <v>920</v>
      </c>
      <c r="Z57" s="75" t="s">
        <v>144</v>
      </c>
      <c r="AA57" s="84">
        <f t="shared" si="14"/>
        <v>920</v>
      </c>
      <c r="AB57" s="85"/>
      <c r="AC57" s="86"/>
      <c r="AD57" s="87"/>
      <c r="AE57" s="88"/>
      <c r="AF57" s="219">
        <f t="shared" si="15"/>
        <v>0.45045790514942913</v>
      </c>
      <c r="AH57">
        <v>920</v>
      </c>
      <c r="AI57" s="187">
        <f t="shared" si="9"/>
        <v>920</v>
      </c>
      <c r="AJ57" s="190">
        <f t="shared" si="10"/>
        <v>0</v>
      </c>
    </row>
    <row r="58" spans="1:36" x14ac:dyDescent="0.3">
      <c r="A58" s="235" t="s">
        <v>215</v>
      </c>
      <c r="B58" s="150">
        <v>5</v>
      </c>
      <c r="C58" s="55" t="s">
        <v>216</v>
      </c>
      <c r="D58" s="58"/>
      <c r="E58" s="59"/>
      <c r="F58" s="60">
        <f t="shared" si="11"/>
        <v>0</v>
      </c>
      <c r="G58" s="81"/>
      <c r="H58" s="62"/>
      <c r="I58" s="63"/>
      <c r="J58" s="64"/>
      <c r="K58" s="58"/>
      <c r="L58" s="59"/>
      <c r="M58" s="59" t="s">
        <v>188</v>
      </c>
      <c r="N58" s="59"/>
      <c r="O58" s="81"/>
      <c r="P58" s="81"/>
      <c r="Q58" s="82"/>
      <c r="R58" s="83" t="s">
        <v>58</v>
      </c>
      <c r="S58" s="69"/>
      <c r="T58" s="70">
        <v>10</v>
      </c>
      <c r="U58" s="71"/>
      <c r="V58" s="71"/>
      <c r="W58" s="72"/>
      <c r="X58" s="73">
        <f t="shared" si="12"/>
        <v>10</v>
      </c>
      <c r="Y58" s="74">
        <f t="shared" si="13"/>
        <v>1150</v>
      </c>
      <c r="Z58" s="75" t="s">
        <v>144</v>
      </c>
      <c r="AA58" s="84">
        <f t="shared" si="14"/>
        <v>1150</v>
      </c>
      <c r="AB58" s="85"/>
      <c r="AC58" s="86"/>
      <c r="AD58" s="87"/>
      <c r="AE58" s="88"/>
      <c r="AF58" s="219">
        <f t="shared" si="15"/>
        <v>0.56307238143678651</v>
      </c>
      <c r="AH58">
        <v>1150</v>
      </c>
      <c r="AI58" s="187">
        <f t="shared" si="9"/>
        <v>1150</v>
      </c>
      <c r="AJ58" s="190">
        <f t="shared" si="10"/>
        <v>0</v>
      </c>
    </row>
    <row r="59" spans="1:36" x14ac:dyDescent="0.3">
      <c r="A59" s="235" t="s">
        <v>217</v>
      </c>
      <c r="B59" s="150">
        <v>6</v>
      </c>
      <c r="C59" s="29" t="s">
        <v>218</v>
      </c>
      <c r="D59" s="58"/>
      <c r="E59" s="59"/>
      <c r="F59" s="60">
        <f t="shared" si="11"/>
        <v>0</v>
      </c>
      <c r="G59" s="81"/>
      <c r="H59" s="62"/>
      <c r="I59" s="63"/>
      <c r="J59" s="64"/>
      <c r="K59" s="58"/>
      <c r="L59" s="59"/>
      <c r="M59" s="59" t="s">
        <v>188</v>
      </c>
      <c r="N59" s="59"/>
      <c r="O59" s="81"/>
      <c r="P59" s="81"/>
      <c r="Q59" s="82"/>
      <c r="R59" s="83" t="s">
        <v>58</v>
      </c>
      <c r="S59" s="69"/>
      <c r="T59" s="70">
        <v>10</v>
      </c>
      <c r="U59" s="71"/>
      <c r="V59" s="71"/>
      <c r="W59" s="72"/>
      <c r="X59" s="73">
        <f t="shared" si="12"/>
        <v>10</v>
      </c>
      <c r="Y59" s="74">
        <f t="shared" si="13"/>
        <v>1150</v>
      </c>
      <c r="Z59" s="75" t="s">
        <v>144</v>
      </c>
      <c r="AA59" s="84">
        <f t="shared" si="14"/>
        <v>1150</v>
      </c>
      <c r="AB59" s="85"/>
      <c r="AC59" s="86"/>
      <c r="AD59" s="87"/>
      <c r="AE59" s="88"/>
      <c r="AF59" s="219">
        <f t="shared" si="15"/>
        <v>0.56307238143678651</v>
      </c>
      <c r="AH59">
        <v>1150</v>
      </c>
      <c r="AI59" s="187">
        <f t="shared" si="9"/>
        <v>1150</v>
      </c>
      <c r="AJ59" s="190">
        <f t="shared" si="10"/>
        <v>0</v>
      </c>
    </row>
    <row r="60" spans="1:36" x14ac:dyDescent="0.3">
      <c r="A60" s="235"/>
      <c r="B60" s="150"/>
      <c r="C60" s="29"/>
      <c r="D60" s="58"/>
      <c r="E60" s="59"/>
      <c r="F60" s="60"/>
      <c r="G60" s="81"/>
      <c r="H60" s="62"/>
      <c r="I60" s="63"/>
      <c r="J60" s="64"/>
      <c r="K60" s="58"/>
      <c r="L60" s="59"/>
      <c r="M60" s="59"/>
      <c r="N60" s="59"/>
      <c r="O60" s="81"/>
      <c r="P60" s="81"/>
      <c r="Q60" s="82"/>
      <c r="R60" s="83"/>
      <c r="S60" s="69"/>
      <c r="T60" s="70"/>
      <c r="U60" s="71"/>
      <c r="V60" s="71"/>
      <c r="W60" s="72"/>
      <c r="X60" s="73"/>
      <c r="Y60" s="74"/>
      <c r="Z60" s="75"/>
      <c r="AA60" s="84"/>
      <c r="AB60" s="85"/>
      <c r="AC60" s="86"/>
      <c r="AD60" s="87"/>
      <c r="AE60" s="88"/>
      <c r="AF60" s="219">
        <f t="shared" si="15"/>
        <v>0</v>
      </c>
      <c r="AI60" s="187">
        <f t="shared" si="9"/>
        <v>0</v>
      </c>
      <c r="AJ60" s="190">
        <f t="shared" si="10"/>
        <v>0</v>
      </c>
    </row>
    <row r="61" spans="1:36" x14ac:dyDescent="0.3">
      <c r="A61" s="238" t="s">
        <v>219</v>
      </c>
      <c r="B61" s="150"/>
      <c r="C61" s="151" t="s">
        <v>220</v>
      </c>
      <c r="D61" s="58"/>
      <c r="E61" s="59"/>
      <c r="F61" s="60">
        <f t="shared" si="11"/>
        <v>0</v>
      </c>
      <c r="G61" s="81"/>
      <c r="H61" s="62"/>
      <c r="I61" s="63"/>
      <c r="J61" s="64"/>
      <c r="K61" s="58"/>
      <c r="L61" s="59"/>
      <c r="M61" s="59"/>
      <c r="N61" s="59"/>
      <c r="O61" s="81"/>
      <c r="P61" s="81"/>
      <c r="Q61" s="82"/>
      <c r="R61" s="83"/>
      <c r="S61" s="69"/>
      <c r="T61" s="70"/>
      <c r="U61" s="71"/>
      <c r="V61" s="71"/>
      <c r="W61" s="72"/>
      <c r="X61" s="73">
        <f t="shared" si="12"/>
        <v>0</v>
      </c>
      <c r="Y61" s="74">
        <f t="shared" si="13"/>
        <v>0</v>
      </c>
      <c r="Z61" s="75"/>
      <c r="AA61" s="84">
        <f t="shared" si="14"/>
        <v>0</v>
      </c>
      <c r="AB61" s="85"/>
      <c r="AC61" s="86"/>
      <c r="AD61" s="87"/>
      <c r="AE61" s="88"/>
      <c r="AF61" s="219">
        <f t="shared" si="15"/>
        <v>0</v>
      </c>
      <c r="AH61">
        <v>0</v>
      </c>
      <c r="AI61" s="187">
        <f t="shared" si="9"/>
        <v>0</v>
      </c>
      <c r="AJ61" s="190">
        <f t="shared" si="10"/>
        <v>0</v>
      </c>
    </row>
    <row r="62" spans="1:36" x14ac:dyDescent="0.3">
      <c r="A62" s="235" t="s">
        <v>221</v>
      </c>
      <c r="B62" s="150">
        <v>5</v>
      </c>
      <c r="C62" s="29" t="s">
        <v>222</v>
      </c>
      <c r="D62" s="58"/>
      <c r="E62" s="59"/>
      <c r="F62" s="60">
        <f t="shared" si="11"/>
        <v>0</v>
      </c>
      <c r="G62" s="81"/>
      <c r="H62" s="62"/>
      <c r="I62" s="63"/>
      <c r="J62" s="64"/>
      <c r="K62" s="58"/>
      <c r="L62" s="59"/>
      <c r="M62" s="59" t="s">
        <v>188</v>
      </c>
      <c r="N62" s="59"/>
      <c r="O62" s="81"/>
      <c r="P62" s="81"/>
      <c r="Q62" s="82"/>
      <c r="R62" s="83" t="s">
        <v>58</v>
      </c>
      <c r="S62" s="69"/>
      <c r="T62" s="70">
        <v>80</v>
      </c>
      <c r="U62" s="71"/>
      <c r="V62" s="71"/>
      <c r="W62" s="72"/>
      <c r="X62" s="73">
        <f t="shared" si="12"/>
        <v>80</v>
      </c>
      <c r="Y62" s="74">
        <f t="shared" si="13"/>
        <v>9200</v>
      </c>
      <c r="Z62" s="75" t="s">
        <v>144</v>
      </c>
      <c r="AA62" s="84">
        <f t="shared" si="14"/>
        <v>9200</v>
      </c>
      <c r="AB62" s="85"/>
      <c r="AC62" s="86"/>
      <c r="AD62" s="87"/>
      <c r="AE62" s="88"/>
      <c r="AF62" s="219">
        <f t="shared" si="15"/>
        <v>4.5045790514942921</v>
      </c>
      <c r="AH62" s="209">
        <v>8280</v>
      </c>
      <c r="AI62" s="187">
        <f t="shared" si="9"/>
        <v>8280</v>
      </c>
      <c r="AJ62" s="190">
        <f t="shared" si="10"/>
        <v>920</v>
      </c>
    </row>
    <row r="63" spans="1:36" x14ac:dyDescent="0.3">
      <c r="A63" s="235" t="s">
        <v>223</v>
      </c>
      <c r="B63" s="150">
        <v>6</v>
      </c>
      <c r="C63" s="29" t="s">
        <v>224</v>
      </c>
      <c r="D63" s="58"/>
      <c r="E63" s="59"/>
      <c r="F63" s="60">
        <f t="shared" si="11"/>
        <v>0</v>
      </c>
      <c r="G63" s="81"/>
      <c r="H63" s="62"/>
      <c r="I63" s="63"/>
      <c r="J63" s="64"/>
      <c r="K63" s="58"/>
      <c r="L63" s="59"/>
      <c r="M63" s="59" t="s">
        <v>188</v>
      </c>
      <c r="N63" s="59"/>
      <c r="O63" s="81"/>
      <c r="P63" s="81"/>
      <c r="Q63" s="82"/>
      <c r="R63" s="83" t="s">
        <v>58</v>
      </c>
      <c r="S63" s="69"/>
      <c r="T63" s="70">
        <v>80</v>
      </c>
      <c r="U63" s="71"/>
      <c r="V63" s="71"/>
      <c r="W63" s="72"/>
      <c r="X63" s="73">
        <f t="shared" si="12"/>
        <v>80</v>
      </c>
      <c r="Y63" s="74">
        <f t="shared" si="13"/>
        <v>9200</v>
      </c>
      <c r="Z63" s="75" t="s">
        <v>144</v>
      </c>
      <c r="AA63" s="84">
        <f t="shared" si="14"/>
        <v>9200</v>
      </c>
      <c r="AB63" s="85"/>
      <c r="AC63" s="86"/>
      <c r="AD63" s="87"/>
      <c r="AE63" s="88"/>
      <c r="AF63" s="219">
        <f t="shared" si="15"/>
        <v>4.5045790514942921</v>
      </c>
      <c r="AH63" s="209">
        <v>8280</v>
      </c>
      <c r="AI63" s="187">
        <f t="shared" si="9"/>
        <v>8280</v>
      </c>
      <c r="AJ63" s="190">
        <f t="shared" si="10"/>
        <v>920</v>
      </c>
    </row>
    <row r="64" spans="1:36" x14ac:dyDescent="0.3">
      <c r="A64" s="235" t="s">
        <v>225</v>
      </c>
      <c r="B64" s="150">
        <v>5</v>
      </c>
      <c r="C64" s="29" t="s">
        <v>226</v>
      </c>
      <c r="D64" s="58"/>
      <c r="E64" s="59"/>
      <c r="F64" s="60">
        <f t="shared" si="11"/>
        <v>0</v>
      </c>
      <c r="G64" s="81"/>
      <c r="H64" s="62"/>
      <c r="I64" s="63"/>
      <c r="J64" s="64"/>
      <c r="K64" s="58"/>
      <c r="L64" s="59"/>
      <c r="M64" s="59" t="s">
        <v>188</v>
      </c>
      <c r="N64" s="59"/>
      <c r="O64" s="81"/>
      <c r="P64" s="81"/>
      <c r="Q64" s="82"/>
      <c r="R64" s="83" t="s">
        <v>58</v>
      </c>
      <c r="S64" s="69"/>
      <c r="T64" s="70">
        <v>40</v>
      </c>
      <c r="U64" s="71"/>
      <c r="V64" s="71"/>
      <c r="W64" s="72"/>
      <c r="X64" s="73">
        <f t="shared" si="12"/>
        <v>40</v>
      </c>
      <c r="Y64" s="74">
        <f t="shared" si="13"/>
        <v>4600</v>
      </c>
      <c r="Z64" s="75" t="s">
        <v>144</v>
      </c>
      <c r="AA64" s="84">
        <f t="shared" si="14"/>
        <v>4600</v>
      </c>
      <c r="AB64" s="85"/>
      <c r="AC64" s="86"/>
      <c r="AD64" s="87"/>
      <c r="AE64" s="88"/>
      <c r="AF64" s="219">
        <f t="shared" si="15"/>
        <v>2.252289525747146</v>
      </c>
      <c r="AH64" s="209">
        <v>4140</v>
      </c>
      <c r="AI64" s="187">
        <f t="shared" si="9"/>
        <v>4140</v>
      </c>
      <c r="AJ64" s="190">
        <f t="shared" si="10"/>
        <v>460</v>
      </c>
    </row>
    <row r="65" spans="1:36" x14ac:dyDescent="0.3">
      <c r="A65" s="235" t="s">
        <v>227</v>
      </c>
      <c r="B65" s="150">
        <v>6</v>
      </c>
      <c r="C65" s="29" t="s">
        <v>228</v>
      </c>
      <c r="D65" s="58"/>
      <c r="E65" s="59"/>
      <c r="F65" s="60">
        <f t="shared" si="11"/>
        <v>0</v>
      </c>
      <c r="G65" s="81"/>
      <c r="H65" s="62"/>
      <c r="I65" s="63"/>
      <c r="J65" s="64"/>
      <c r="K65" s="58"/>
      <c r="L65" s="59"/>
      <c r="M65" s="59" t="s">
        <v>188</v>
      </c>
      <c r="N65" s="59"/>
      <c r="O65" s="81"/>
      <c r="P65" s="81"/>
      <c r="Q65" s="82"/>
      <c r="R65" s="83" t="s">
        <v>58</v>
      </c>
      <c r="S65" s="69"/>
      <c r="T65" s="70">
        <v>40</v>
      </c>
      <c r="U65" s="71"/>
      <c r="V65" s="71"/>
      <c r="W65" s="72"/>
      <c r="X65" s="73">
        <f t="shared" si="12"/>
        <v>40</v>
      </c>
      <c r="Y65" s="74">
        <f t="shared" si="13"/>
        <v>4600</v>
      </c>
      <c r="Z65" s="75" t="s">
        <v>144</v>
      </c>
      <c r="AA65" s="84">
        <f t="shared" si="14"/>
        <v>4600</v>
      </c>
      <c r="AB65" s="85"/>
      <c r="AC65" s="86"/>
      <c r="AD65" s="87"/>
      <c r="AE65" s="88"/>
      <c r="AF65" s="219">
        <f t="shared" si="15"/>
        <v>2.252289525747146</v>
      </c>
      <c r="AH65" s="209">
        <v>4140</v>
      </c>
      <c r="AI65" s="187">
        <f t="shared" si="9"/>
        <v>4140</v>
      </c>
      <c r="AJ65" s="190">
        <f t="shared" si="10"/>
        <v>460</v>
      </c>
    </row>
    <row r="66" spans="1:36" x14ac:dyDescent="0.3">
      <c r="A66" s="235" t="s">
        <v>229</v>
      </c>
      <c r="B66" s="150">
        <v>5</v>
      </c>
      <c r="C66" s="29" t="s">
        <v>230</v>
      </c>
      <c r="D66" s="58"/>
      <c r="E66" s="59"/>
      <c r="F66" s="60">
        <f t="shared" si="11"/>
        <v>0</v>
      </c>
      <c r="G66" s="81"/>
      <c r="H66" s="62"/>
      <c r="I66" s="63"/>
      <c r="J66" s="64"/>
      <c r="K66" s="58"/>
      <c r="L66" s="59"/>
      <c r="M66" s="59" t="s">
        <v>188</v>
      </c>
      <c r="N66" s="59"/>
      <c r="O66" s="81"/>
      <c r="P66" s="81"/>
      <c r="Q66" s="82"/>
      <c r="R66" s="83" t="s">
        <v>58</v>
      </c>
      <c r="S66" s="69"/>
      <c r="T66" s="70">
        <v>30</v>
      </c>
      <c r="U66" s="71"/>
      <c r="V66" s="71"/>
      <c r="W66" s="72"/>
      <c r="X66" s="73">
        <f t="shared" si="12"/>
        <v>30</v>
      </c>
      <c r="Y66" s="74">
        <f t="shared" si="13"/>
        <v>3450</v>
      </c>
      <c r="Z66" s="75" t="s">
        <v>144</v>
      </c>
      <c r="AA66" s="84">
        <f t="shared" si="14"/>
        <v>3450</v>
      </c>
      <c r="AB66" s="85"/>
      <c r="AC66" s="86"/>
      <c r="AD66" s="87"/>
      <c r="AE66" s="88"/>
      <c r="AF66" s="219">
        <f t="shared" si="15"/>
        <v>1.6892171443103594</v>
      </c>
      <c r="AH66">
        <v>3450</v>
      </c>
      <c r="AI66" s="187">
        <f t="shared" si="9"/>
        <v>3450</v>
      </c>
      <c r="AJ66" s="190">
        <f t="shared" si="10"/>
        <v>0</v>
      </c>
    </row>
    <row r="67" spans="1:36" x14ac:dyDescent="0.3">
      <c r="A67" s="235" t="s">
        <v>231</v>
      </c>
      <c r="B67" s="150">
        <v>6</v>
      </c>
      <c r="C67" s="29" t="s">
        <v>232</v>
      </c>
      <c r="D67" s="58"/>
      <c r="E67" s="59"/>
      <c r="F67" s="60">
        <f t="shared" si="11"/>
        <v>0</v>
      </c>
      <c r="G67" s="81"/>
      <c r="H67" s="62"/>
      <c r="I67" s="63"/>
      <c r="J67" s="64"/>
      <c r="K67" s="58"/>
      <c r="L67" s="59"/>
      <c r="M67" s="59" t="s">
        <v>188</v>
      </c>
      <c r="N67" s="59"/>
      <c r="O67" s="81"/>
      <c r="P67" s="81"/>
      <c r="Q67" s="82"/>
      <c r="R67" s="83" t="s">
        <v>58</v>
      </c>
      <c r="S67" s="69"/>
      <c r="T67" s="70">
        <v>30</v>
      </c>
      <c r="U67" s="71"/>
      <c r="V67" s="71"/>
      <c r="W67" s="72"/>
      <c r="X67" s="73">
        <f t="shared" si="12"/>
        <v>30</v>
      </c>
      <c r="Y67" s="74">
        <f t="shared" si="13"/>
        <v>3450</v>
      </c>
      <c r="Z67" s="75" t="s">
        <v>144</v>
      </c>
      <c r="AA67" s="84">
        <f t="shared" si="14"/>
        <v>3450</v>
      </c>
      <c r="AB67" s="85"/>
      <c r="AC67" s="86"/>
      <c r="AD67" s="87"/>
      <c r="AE67" s="88"/>
      <c r="AF67" s="219">
        <f t="shared" si="15"/>
        <v>1.6892171443103594</v>
      </c>
      <c r="AH67">
        <v>3450</v>
      </c>
      <c r="AI67" s="187">
        <f t="shared" si="9"/>
        <v>3450</v>
      </c>
      <c r="AJ67" s="190">
        <f t="shared" si="10"/>
        <v>0</v>
      </c>
    </row>
    <row r="68" spans="1:36" x14ac:dyDescent="0.3">
      <c r="A68" s="235"/>
      <c r="B68" s="150"/>
      <c r="C68" s="29"/>
      <c r="D68" s="58"/>
      <c r="E68" s="59"/>
      <c r="F68" s="60"/>
      <c r="G68" s="81"/>
      <c r="H68" s="62"/>
      <c r="I68" s="63"/>
      <c r="J68" s="64"/>
      <c r="K68" s="58"/>
      <c r="L68" s="59"/>
      <c r="M68" s="59"/>
      <c r="N68" s="59"/>
      <c r="O68" s="81"/>
      <c r="P68" s="81"/>
      <c r="Q68" s="82"/>
      <c r="R68" s="83"/>
      <c r="S68" s="69"/>
      <c r="T68" s="70"/>
      <c r="U68" s="71"/>
      <c r="V68" s="71"/>
      <c r="W68" s="72"/>
      <c r="X68" s="73"/>
      <c r="Y68" s="74"/>
      <c r="Z68" s="75"/>
      <c r="AA68" s="84"/>
      <c r="AB68" s="85"/>
      <c r="AC68" s="86"/>
      <c r="AD68" s="87"/>
      <c r="AE68" s="88"/>
      <c r="AF68" s="219">
        <f t="shared" si="15"/>
        <v>0</v>
      </c>
    </row>
    <row r="69" spans="1:36" ht="28.8" x14ac:dyDescent="0.3">
      <c r="A69" s="235" t="s">
        <v>233</v>
      </c>
      <c r="B69" s="150">
        <v>6</v>
      </c>
      <c r="C69" s="29" t="s">
        <v>234</v>
      </c>
      <c r="D69" s="58"/>
      <c r="E69" s="59"/>
      <c r="F69" s="60">
        <f t="shared" si="11"/>
        <v>0</v>
      </c>
      <c r="G69" s="81"/>
      <c r="H69" s="62"/>
      <c r="I69" s="63"/>
      <c r="J69" s="64"/>
      <c r="K69" s="58"/>
      <c r="L69" s="59"/>
      <c r="M69" s="59"/>
      <c r="N69" s="59" t="s">
        <v>188</v>
      </c>
      <c r="O69" s="81"/>
      <c r="P69" s="81"/>
      <c r="Q69" s="82"/>
      <c r="R69" s="83" t="s">
        <v>58</v>
      </c>
      <c r="S69" s="69"/>
      <c r="T69" s="70">
        <v>140</v>
      </c>
      <c r="U69" s="71"/>
      <c r="V69" s="71"/>
      <c r="W69" s="72"/>
      <c r="X69" s="73">
        <f t="shared" si="12"/>
        <v>140</v>
      </c>
      <c r="Y69" s="74">
        <f t="shared" si="13"/>
        <v>16100</v>
      </c>
      <c r="Z69" s="75" t="s">
        <v>235</v>
      </c>
      <c r="AA69" s="84">
        <f t="shared" si="14"/>
        <v>16100</v>
      </c>
      <c r="AB69" s="85"/>
      <c r="AC69" s="86"/>
      <c r="AD69" s="87"/>
      <c r="AE69" s="88"/>
      <c r="AF69" s="219">
        <f t="shared" ref="AF69:AF74" si="16">AA69/$AA$76*100</f>
        <v>7.88301334011501</v>
      </c>
      <c r="AG69">
        <v>0</v>
      </c>
      <c r="AH69" s="209">
        <v>12420</v>
      </c>
      <c r="AI69" s="187">
        <f>AG69+AH69</f>
        <v>12420</v>
      </c>
      <c r="AJ69" s="190">
        <f>AA69-AI69</f>
        <v>3680</v>
      </c>
    </row>
    <row r="70" spans="1:36" x14ac:dyDescent="0.3">
      <c r="A70" s="235" t="s">
        <v>236</v>
      </c>
      <c r="B70" s="150">
        <v>7</v>
      </c>
      <c r="C70" s="29" t="s">
        <v>237</v>
      </c>
      <c r="D70" s="58"/>
      <c r="E70" s="59"/>
      <c r="F70" s="60">
        <f t="shared" si="11"/>
        <v>0</v>
      </c>
      <c r="G70" s="81"/>
      <c r="H70" s="62"/>
      <c r="I70" s="63"/>
      <c r="J70" s="64"/>
      <c r="K70" s="58"/>
      <c r="L70" s="59"/>
      <c r="M70" s="59"/>
      <c r="N70" s="59" t="s">
        <v>188</v>
      </c>
      <c r="O70" s="81"/>
      <c r="P70" s="81"/>
      <c r="Q70" s="82"/>
      <c r="R70" s="83" t="s">
        <v>58</v>
      </c>
      <c r="S70" s="69"/>
      <c r="T70" s="70">
        <v>80</v>
      </c>
      <c r="U70" s="71"/>
      <c r="V70" s="71"/>
      <c r="W70" s="72"/>
      <c r="X70" s="73">
        <f t="shared" si="12"/>
        <v>80</v>
      </c>
      <c r="Y70" s="74">
        <f t="shared" si="13"/>
        <v>9200</v>
      </c>
      <c r="Z70" s="75" t="s">
        <v>238</v>
      </c>
      <c r="AA70" s="84">
        <f t="shared" si="14"/>
        <v>9200</v>
      </c>
      <c r="AB70" s="85"/>
      <c r="AC70" s="86"/>
      <c r="AD70" s="87"/>
      <c r="AE70" s="88"/>
      <c r="AF70" s="219">
        <f t="shared" si="16"/>
        <v>4.5045790514942921</v>
      </c>
      <c r="AG70">
        <v>0</v>
      </c>
      <c r="AH70" s="209">
        <v>8280</v>
      </c>
      <c r="AI70" s="187">
        <f t="shared" ref="AI70:AI73" si="17">AG70+AH70</f>
        <v>8280</v>
      </c>
      <c r="AJ70" s="190">
        <f t="shared" ref="AJ70:AJ73" si="18">AA70-AI70</f>
        <v>920</v>
      </c>
    </row>
    <row r="71" spans="1:36" x14ac:dyDescent="0.3">
      <c r="A71" s="235" t="s">
        <v>239</v>
      </c>
      <c r="B71" s="150">
        <v>7</v>
      </c>
      <c r="C71" s="29" t="s">
        <v>240</v>
      </c>
      <c r="D71" s="58"/>
      <c r="E71" s="59"/>
      <c r="F71" s="60">
        <f t="shared" si="11"/>
        <v>0</v>
      </c>
      <c r="G71" s="81"/>
      <c r="H71" s="62"/>
      <c r="I71" s="63"/>
      <c r="J71" s="64"/>
      <c r="K71" s="58"/>
      <c r="L71" s="59"/>
      <c r="M71" s="59"/>
      <c r="N71" s="59" t="s">
        <v>188</v>
      </c>
      <c r="O71" s="81"/>
      <c r="P71" s="81"/>
      <c r="Q71" s="82"/>
      <c r="R71" s="83" t="s">
        <v>58</v>
      </c>
      <c r="S71" s="69"/>
      <c r="T71" s="70">
        <v>120</v>
      </c>
      <c r="U71" s="71"/>
      <c r="V71" s="71"/>
      <c r="W71" s="72"/>
      <c r="X71" s="73">
        <f t="shared" si="12"/>
        <v>120</v>
      </c>
      <c r="Y71" s="74">
        <f t="shared" si="13"/>
        <v>13800</v>
      </c>
      <c r="Z71" s="75" t="s">
        <v>238</v>
      </c>
      <c r="AA71" s="84">
        <f t="shared" si="14"/>
        <v>13800</v>
      </c>
      <c r="AB71" s="85"/>
      <c r="AC71" s="86"/>
      <c r="AD71" s="87"/>
      <c r="AE71" s="88"/>
      <c r="AF71" s="219">
        <f t="shared" si="16"/>
        <v>6.7568685772414376</v>
      </c>
      <c r="AG71">
        <v>0</v>
      </c>
      <c r="AH71" s="209">
        <v>12420</v>
      </c>
      <c r="AI71" s="187">
        <f t="shared" si="17"/>
        <v>12420</v>
      </c>
      <c r="AJ71" s="190">
        <f t="shared" si="18"/>
        <v>1380</v>
      </c>
    </row>
    <row r="72" spans="1:36" x14ac:dyDescent="0.3">
      <c r="A72" s="235" t="s">
        <v>241</v>
      </c>
      <c r="B72" s="150">
        <v>7</v>
      </c>
      <c r="C72" s="29" t="s">
        <v>242</v>
      </c>
      <c r="D72" s="58"/>
      <c r="E72" s="59"/>
      <c r="F72" s="60">
        <f t="shared" si="11"/>
        <v>0</v>
      </c>
      <c r="G72" s="81"/>
      <c r="H72" s="62"/>
      <c r="I72" s="63"/>
      <c r="J72" s="64"/>
      <c r="K72" s="58"/>
      <c r="L72" s="59"/>
      <c r="M72" s="59"/>
      <c r="N72" s="59" t="s">
        <v>188</v>
      </c>
      <c r="O72" s="81"/>
      <c r="P72" s="81"/>
      <c r="Q72" s="82"/>
      <c r="R72" s="83" t="s">
        <v>58</v>
      </c>
      <c r="S72" s="69"/>
      <c r="T72" s="70">
        <v>120</v>
      </c>
      <c r="U72" s="109"/>
      <c r="V72" s="109"/>
      <c r="W72" s="75"/>
      <c r="X72" s="73">
        <f t="shared" si="12"/>
        <v>120</v>
      </c>
      <c r="Y72" s="74">
        <f t="shared" si="13"/>
        <v>13800</v>
      </c>
      <c r="Z72" s="75" t="s">
        <v>238</v>
      </c>
      <c r="AA72" s="84">
        <f t="shared" si="14"/>
        <v>13800</v>
      </c>
      <c r="AB72" s="85"/>
      <c r="AC72" s="86"/>
      <c r="AD72" s="87"/>
      <c r="AE72" s="88"/>
      <c r="AF72" s="219">
        <f t="shared" si="16"/>
        <v>6.7568685772414376</v>
      </c>
      <c r="AG72">
        <v>0</v>
      </c>
      <c r="AH72" s="209">
        <v>12420</v>
      </c>
      <c r="AI72" s="187">
        <f t="shared" si="17"/>
        <v>12420</v>
      </c>
      <c r="AJ72" s="190">
        <f t="shared" si="18"/>
        <v>1380</v>
      </c>
    </row>
    <row r="73" spans="1:36" x14ac:dyDescent="0.3">
      <c r="A73" s="235" t="s">
        <v>243</v>
      </c>
      <c r="B73" s="150">
        <v>7</v>
      </c>
      <c r="C73" s="29" t="s">
        <v>244</v>
      </c>
      <c r="D73" s="58"/>
      <c r="E73" s="59"/>
      <c r="F73" s="60">
        <f t="shared" si="11"/>
        <v>0</v>
      </c>
      <c r="G73" s="81"/>
      <c r="H73" s="62"/>
      <c r="I73" s="63"/>
      <c r="J73" s="64"/>
      <c r="K73" s="58"/>
      <c r="L73" s="59"/>
      <c r="M73" s="59"/>
      <c r="N73" s="59" t="s">
        <v>188</v>
      </c>
      <c r="O73" s="81"/>
      <c r="P73" s="81"/>
      <c r="Q73" s="82"/>
      <c r="R73" s="83" t="s">
        <v>58</v>
      </c>
      <c r="S73" s="69"/>
      <c r="T73" s="70">
        <v>120</v>
      </c>
      <c r="U73" s="109"/>
      <c r="V73" s="109"/>
      <c r="W73" s="75"/>
      <c r="X73" s="73">
        <f t="shared" si="12"/>
        <v>120</v>
      </c>
      <c r="Y73" s="74">
        <f t="shared" si="13"/>
        <v>13800</v>
      </c>
      <c r="Z73" s="75" t="s">
        <v>238</v>
      </c>
      <c r="AA73" s="84">
        <f t="shared" si="14"/>
        <v>13800</v>
      </c>
      <c r="AB73" s="85"/>
      <c r="AC73" s="86"/>
      <c r="AD73" s="87"/>
      <c r="AE73" s="88"/>
      <c r="AF73" s="219">
        <f t="shared" si="16"/>
        <v>6.7568685772414376</v>
      </c>
      <c r="AG73">
        <v>0</v>
      </c>
      <c r="AH73" s="209">
        <v>12420</v>
      </c>
      <c r="AI73" s="187">
        <f t="shared" si="17"/>
        <v>12420</v>
      </c>
      <c r="AJ73" s="190">
        <f t="shared" si="18"/>
        <v>1380</v>
      </c>
    </row>
    <row r="74" spans="1:36" x14ac:dyDescent="0.3">
      <c r="A74" s="107"/>
      <c r="B74" s="107"/>
      <c r="C74" s="29"/>
      <c r="D74" s="110"/>
      <c r="E74" s="111"/>
      <c r="F74" s="112">
        <f t="shared" si="11"/>
        <v>0</v>
      </c>
      <c r="G74" s="113"/>
      <c r="H74" s="114"/>
      <c r="I74" s="115"/>
      <c r="J74" s="116"/>
      <c r="K74" s="110"/>
      <c r="L74" s="111"/>
      <c r="M74" s="111"/>
      <c r="N74" s="111"/>
      <c r="O74" s="113"/>
      <c r="P74" s="113"/>
      <c r="Q74" s="117"/>
      <c r="R74" s="118"/>
      <c r="S74" s="119"/>
      <c r="T74" s="120"/>
      <c r="U74" s="121"/>
      <c r="V74" s="121"/>
      <c r="W74" s="122"/>
      <c r="X74" s="123">
        <f t="shared" si="12"/>
        <v>0</v>
      </c>
      <c r="Y74" s="124">
        <f t="shared" si="13"/>
        <v>0</v>
      </c>
      <c r="Z74" s="122"/>
      <c r="AA74" s="125">
        <f t="shared" si="14"/>
        <v>0</v>
      </c>
      <c r="AB74" s="126"/>
      <c r="AC74" s="127"/>
      <c r="AD74" s="128"/>
      <c r="AE74" s="129"/>
      <c r="AF74" s="219">
        <f t="shared" si="16"/>
        <v>0</v>
      </c>
    </row>
    <row r="75" spans="1:36" ht="14.25" customHeight="1" x14ac:dyDescent="0.3">
      <c r="A75" s="130"/>
      <c r="B75" s="130"/>
      <c r="C75" s="130"/>
      <c r="D75" s="130"/>
      <c r="E75" s="130"/>
      <c r="F75" s="130"/>
      <c r="G75" s="130"/>
      <c r="H75" s="130"/>
      <c r="I75" s="131"/>
      <c r="J75" s="130"/>
      <c r="K75" s="132"/>
      <c r="L75" s="132"/>
      <c r="M75" s="132"/>
      <c r="N75" s="132"/>
      <c r="O75" s="132"/>
      <c r="P75" s="132"/>
      <c r="Q75" s="132"/>
      <c r="R75" s="130"/>
      <c r="S75" s="130"/>
      <c r="T75" s="130"/>
      <c r="U75" s="130"/>
      <c r="V75" s="130"/>
      <c r="W75" s="130"/>
      <c r="X75" s="130"/>
      <c r="Y75" s="133"/>
      <c r="Z75" s="130"/>
      <c r="AA75" s="134"/>
      <c r="AB75" s="130"/>
      <c r="AC75" s="130"/>
      <c r="AD75" s="130"/>
      <c r="AE75" s="130"/>
    </row>
    <row r="76" spans="1:36" ht="14.25" customHeight="1" x14ac:dyDescent="0.3">
      <c r="A76" s="130"/>
      <c r="B76" s="130"/>
      <c r="C76" s="130"/>
      <c r="D76" s="130"/>
      <c r="E76" s="130"/>
      <c r="F76" s="130"/>
      <c r="G76" s="130"/>
      <c r="H76" s="130"/>
      <c r="I76" s="131"/>
      <c r="J76" s="135">
        <f>SUM(J8:J74)</f>
        <v>2296.62</v>
      </c>
      <c r="K76" s="304" t="s">
        <v>37</v>
      </c>
      <c r="L76" s="305"/>
      <c r="M76" s="305"/>
      <c r="N76" s="305"/>
      <c r="O76" s="305"/>
      <c r="P76" s="305"/>
      <c r="Q76" s="306"/>
      <c r="R76" s="130"/>
      <c r="S76" s="130"/>
      <c r="T76" s="136">
        <f>SUM(T8:T74)</f>
        <v>1756</v>
      </c>
      <c r="U76" s="136">
        <f t="shared" ref="U76:W76" si="19">SUM(U8:U74)</f>
        <v>0</v>
      </c>
      <c r="V76" s="136">
        <f t="shared" si="19"/>
        <v>0</v>
      </c>
      <c r="W76" s="136">
        <f t="shared" si="19"/>
        <v>0</v>
      </c>
      <c r="X76" s="137">
        <f>SUM(X8:X74)</f>
        <v>1756</v>
      </c>
      <c r="Y76" s="138">
        <f>SUM(Y8:Y74)</f>
        <v>201940</v>
      </c>
      <c r="Z76" s="139" t="s">
        <v>31</v>
      </c>
      <c r="AA76" s="140">
        <f>SUM(AA8:AA74)</f>
        <v>204236.62</v>
      </c>
      <c r="AB76" s="130"/>
      <c r="AD76" s="130"/>
      <c r="AE76" s="130"/>
    </row>
    <row r="77" spans="1:36" x14ac:dyDescent="0.3">
      <c r="A77" s="130"/>
      <c r="B77" s="130"/>
      <c r="C77" s="130"/>
      <c r="D77" s="130"/>
      <c r="E77" s="130"/>
      <c r="F77" s="130"/>
      <c r="G77" s="130"/>
      <c r="H77" s="130"/>
      <c r="I77" s="131"/>
      <c r="J77" s="130"/>
      <c r="K77" s="132"/>
      <c r="L77" s="132"/>
      <c r="M77" s="132"/>
      <c r="N77" s="132"/>
      <c r="O77" s="132"/>
      <c r="P77" s="132"/>
      <c r="Q77" s="132"/>
      <c r="R77" s="130"/>
      <c r="S77" s="130"/>
      <c r="T77" s="130"/>
      <c r="U77" s="130"/>
      <c r="V77" s="130"/>
      <c r="W77" s="130"/>
      <c r="X77" s="130"/>
      <c r="Y77" s="133"/>
      <c r="Z77" s="130"/>
      <c r="AA77" s="134"/>
      <c r="AB77" s="130"/>
      <c r="AC77" s="141" t="s">
        <v>38</v>
      </c>
      <c r="AD77" s="130"/>
      <c r="AE77" s="130"/>
    </row>
    <row r="78" spans="1:36" x14ac:dyDescent="0.3">
      <c r="A78" s="130"/>
      <c r="B78" s="130"/>
      <c r="C78" s="130"/>
      <c r="D78" s="130"/>
      <c r="E78" s="130"/>
      <c r="F78" s="130"/>
      <c r="G78" s="130"/>
      <c r="H78" s="130"/>
      <c r="I78" s="131"/>
      <c r="J78" s="130"/>
      <c r="K78" s="132"/>
      <c r="L78" s="132"/>
      <c r="M78" s="132"/>
      <c r="N78" s="132"/>
      <c r="O78" s="132"/>
      <c r="P78" s="132"/>
      <c r="Q78" s="132"/>
      <c r="R78" s="130"/>
      <c r="S78" s="130"/>
      <c r="T78" s="130"/>
      <c r="U78" s="130"/>
      <c r="V78" s="130"/>
      <c r="W78" s="130"/>
      <c r="X78" s="130"/>
      <c r="Y78" s="133"/>
      <c r="Z78" s="130"/>
      <c r="AA78" s="134"/>
      <c r="AB78" s="130"/>
      <c r="AC78" s="141" t="s">
        <v>39</v>
      </c>
      <c r="AD78" s="130"/>
      <c r="AE78" s="130"/>
    </row>
    <row r="79" spans="1:36" x14ac:dyDescent="0.3">
      <c r="A79" s="130"/>
      <c r="B79" s="130"/>
      <c r="C79" s="130"/>
      <c r="D79" s="130"/>
      <c r="E79" s="130"/>
      <c r="F79" s="130"/>
      <c r="G79" s="130"/>
      <c r="H79" s="130"/>
      <c r="I79" s="131"/>
      <c r="J79" s="130"/>
      <c r="K79" s="132"/>
      <c r="L79" s="132"/>
      <c r="M79" s="132"/>
      <c r="N79" s="132"/>
      <c r="O79" s="132"/>
      <c r="P79" s="132"/>
      <c r="Q79" s="132"/>
      <c r="R79" s="130"/>
      <c r="S79" s="130"/>
      <c r="T79" s="130"/>
      <c r="U79" s="130"/>
      <c r="V79" s="130"/>
      <c r="W79" s="130"/>
      <c r="X79" s="130"/>
      <c r="Y79" s="133"/>
      <c r="Z79" s="130"/>
      <c r="AA79" s="134"/>
      <c r="AB79" s="130"/>
      <c r="AC79" s="141" t="s">
        <v>40</v>
      </c>
      <c r="AD79" s="130"/>
      <c r="AE79" s="130"/>
    </row>
    <row r="80" spans="1:36" x14ac:dyDescent="0.3">
      <c r="A80" s="130"/>
      <c r="B80" s="130"/>
      <c r="C80" s="130"/>
      <c r="D80" s="130"/>
      <c r="E80" s="130"/>
      <c r="F80" s="130"/>
      <c r="G80" s="130"/>
      <c r="H80" s="130"/>
      <c r="I80" s="131"/>
      <c r="J80" s="130"/>
      <c r="K80" s="132"/>
      <c r="L80" s="132"/>
      <c r="M80" s="132"/>
      <c r="N80" s="132"/>
      <c r="O80" s="132"/>
      <c r="P80" s="132"/>
      <c r="Q80" s="132"/>
      <c r="R80" s="130"/>
      <c r="S80" s="130"/>
      <c r="T80" s="130"/>
      <c r="U80" s="130"/>
      <c r="V80" s="130"/>
      <c r="W80" s="130"/>
      <c r="X80" s="130"/>
      <c r="Y80" s="133"/>
      <c r="Z80" s="130"/>
      <c r="AA80" s="134"/>
      <c r="AB80" s="130"/>
      <c r="AC80" s="141" t="s">
        <v>41</v>
      </c>
      <c r="AD80" s="130"/>
      <c r="AE80" s="130"/>
    </row>
    <row r="81" spans="1:31" x14ac:dyDescent="0.3">
      <c r="A81" s="130"/>
      <c r="B81" s="130"/>
      <c r="C81" s="130"/>
      <c r="D81" s="130"/>
      <c r="E81" s="130"/>
      <c r="F81" s="130"/>
      <c r="G81" s="130"/>
      <c r="H81" s="130"/>
      <c r="I81" s="131"/>
      <c r="J81" s="130"/>
      <c r="K81" s="132"/>
      <c r="L81" s="132"/>
      <c r="M81" s="132"/>
      <c r="N81" s="132"/>
      <c r="O81" s="132"/>
      <c r="P81" s="132"/>
      <c r="Q81" s="132"/>
      <c r="R81" s="130"/>
      <c r="S81" s="130"/>
      <c r="T81" s="130"/>
      <c r="U81" s="130"/>
      <c r="V81" s="130"/>
      <c r="W81" s="130"/>
      <c r="X81" s="130"/>
      <c r="Y81" s="133"/>
      <c r="Z81" s="130"/>
      <c r="AA81" s="134"/>
      <c r="AB81" s="130"/>
      <c r="AC81" s="141" t="s">
        <v>42</v>
      </c>
      <c r="AD81" s="130"/>
      <c r="AE81" s="130"/>
    </row>
    <row r="82" spans="1:31" ht="14.25" customHeight="1" x14ac:dyDescent="0.3">
      <c r="A82" s="130"/>
      <c r="B82" s="130"/>
      <c r="C82" s="130"/>
      <c r="D82" s="130"/>
      <c r="E82" s="130"/>
      <c r="F82" s="130"/>
      <c r="G82" s="130"/>
      <c r="H82" s="130"/>
      <c r="I82" s="131"/>
      <c r="J82" s="130"/>
      <c r="K82" s="132"/>
      <c r="L82" s="132"/>
      <c r="M82" s="132"/>
      <c r="N82" s="132"/>
      <c r="O82" s="132"/>
      <c r="P82" s="132"/>
      <c r="Q82" s="132"/>
      <c r="R82" s="130"/>
      <c r="S82" s="130"/>
      <c r="T82" s="130"/>
      <c r="U82" s="130"/>
      <c r="V82" s="130"/>
      <c r="W82" s="130"/>
      <c r="X82" s="130"/>
      <c r="Y82" s="133"/>
      <c r="Z82" s="130"/>
      <c r="AA82" s="134"/>
      <c r="AB82" s="130"/>
      <c r="AC82" s="130"/>
      <c r="AD82" s="130"/>
      <c r="AE82" s="130"/>
    </row>
    <row r="83" spans="1:31" ht="14.25" customHeight="1" x14ac:dyDescent="0.3">
      <c r="A83" s="130"/>
      <c r="B83" s="130"/>
      <c r="C83" s="130"/>
      <c r="D83" s="130"/>
      <c r="E83" s="130"/>
      <c r="F83" s="130"/>
      <c r="G83" s="130"/>
      <c r="H83" s="130"/>
      <c r="I83" s="131"/>
      <c r="J83" s="130"/>
      <c r="K83" s="132"/>
      <c r="L83" s="132"/>
      <c r="M83" s="132"/>
      <c r="N83" s="132"/>
      <c r="O83" s="132"/>
      <c r="P83" s="132"/>
      <c r="Q83" s="132"/>
      <c r="R83" s="130"/>
      <c r="S83" s="130"/>
      <c r="T83" s="130"/>
      <c r="U83" s="130"/>
      <c r="V83" s="130"/>
      <c r="W83" s="130"/>
      <c r="X83" s="130"/>
      <c r="Y83" s="133"/>
      <c r="Z83" s="130"/>
      <c r="AA83" s="134"/>
      <c r="AB83" s="130"/>
      <c r="AC83" s="130"/>
      <c r="AD83" s="130"/>
      <c r="AE83" s="130"/>
    </row>
    <row r="84" spans="1:31" ht="14.25" customHeight="1" x14ac:dyDescent="0.3">
      <c r="A84" s="130"/>
      <c r="B84" s="130"/>
      <c r="C84" s="130"/>
      <c r="D84" s="130"/>
      <c r="E84" s="130"/>
      <c r="F84" s="130"/>
      <c r="G84" s="130"/>
      <c r="H84" s="130"/>
      <c r="I84" s="131"/>
      <c r="J84" s="130"/>
      <c r="K84" s="132"/>
      <c r="L84" s="132"/>
      <c r="M84" s="132"/>
      <c r="N84" s="132"/>
      <c r="O84" s="132"/>
      <c r="P84" s="132"/>
      <c r="Q84" s="132"/>
      <c r="R84" s="130"/>
      <c r="S84" s="130"/>
      <c r="T84" s="130"/>
      <c r="U84" s="130"/>
      <c r="V84" s="130"/>
      <c r="W84" s="130"/>
      <c r="X84" s="130"/>
      <c r="Y84" s="133"/>
      <c r="Z84" s="130"/>
      <c r="AA84" s="134"/>
      <c r="AB84" s="130"/>
      <c r="AC84" s="130"/>
      <c r="AD84" s="130"/>
      <c r="AE84" s="130"/>
    </row>
    <row r="85" spans="1:31" ht="14.25" customHeight="1" x14ac:dyDescent="0.3">
      <c r="A85" s="130"/>
      <c r="B85" s="130"/>
      <c r="C85" s="130"/>
      <c r="D85" s="130"/>
      <c r="E85" s="130"/>
      <c r="F85" s="130"/>
      <c r="G85" s="130"/>
      <c r="H85" s="130"/>
      <c r="I85" s="131"/>
      <c r="J85" s="130"/>
      <c r="K85" s="132"/>
      <c r="L85" s="132"/>
      <c r="M85" s="132"/>
      <c r="N85" s="132"/>
      <c r="O85" s="132"/>
      <c r="P85" s="132"/>
      <c r="Q85" s="132"/>
      <c r="R85" s="130"/>
      <c r="S85" s="130"/>
      <c r="T85" s="130"/>
      <c r="U85" s="130"/>
      <c r="V85" s="130"/>
      <c r="W85" s="130"/>
      <c r="X85" s="130"/>
      <c r="Y85" s="133"/>
      <c r="Z85" s="130"/>
      <c r="AA85" s="134"/>
      <c r="AB85" s="130"/>
      <c r="AC85" s="130"/>
      <c r="AD85" s="130"/>
      <c r="AE85" s="130"/>
    </row>
    <row r="86" spans="1:31" ht="14.25" customHeight="1" x14ac:dyDescent="0.3">
      <c r="A86" s="130"/>
      <c r="B86" s="130"/>
      <c r="C86" s="130"/>
      <c r="D86" s="130"/>
      <c r="E86" s="130"/>
      <c r="F86" s="130"/>
      <c r="G86" s="130"/>
      <c r="H86" s="130"/>
      <c r="I86" s="131"/>
      <c r="J86" s="130"/>
      <c r="K86" s="132"/>
      <c r="L86" s="132"/>
      <c r="M86" s="132"/>
      <c r="N86" s="132"/>
      <c r="O86" s="132"/>
      <c r="P86" s="132"/>
      <c r="Q86" s="132"/>
      <c r="R86" s="130"/>
      <c r="S86" s="130"/>
      <c r="T86" s="130"/>
      <c r="U86" s="130"/>
      <c r="V86" s="130"/>
      <c r="W86" s="130"/>
      <c r="X86" s="130"/>
      <c r="Y86" s="133"/>
      <c r="Z86" s="130"/>
      <c r="AA86" s="134"/>
      <c r="AB86" s="130"/>
      <c r="AC86" s="130"/>
      <c r="AD86" s="130"/>
      <c r="AE86" s="130"/>
    </row>
    <row r="87" spans="1:31" ht="14.25" customHeight="1" x14ac:dyDescent="0.3">
      <c r="A87" s="130"/>
      <c r="B87" s="130"/>
      <c r="C87" s="130"/>
      <c r="D87" s="130"/>
      <c r="E87" s="130"/>
      <c r="F87" s="130"/>
      <c r="G87" s="130"/>
      <c r="H87" s="130"/>
      <c r="I87" s="131"/>
      <c r="J87" s="130"/>
      <c r="K87" s="132"/>
      <c r="L87" s="132"/>
      <c r="M87" s="132"/>
      <c r="N87" s="132"/>
      <c r="O87" s="132"/>
      <c r="P87" s="132"/>
      <c r="Q87" s="132"/>
      <c r="R87" s="130"/>
      <c r="S87" s="130"/>
      <c r="T87" s="130"/>
      <c r="U87" s="130"/>
      <c r="V87" s="130"/>
      <c r="W87" s="130"/>
      <c r="X87" s="130"/>
      <c r="Y87" s="133"/>
      <c r="Z87" s="130"/>
      <c r="AA87" s="134"/>
      <c r="AB87" s="130"/>
      <c r="AC87" s="130"/>
      <c r="AD87" s="130"/>
      <c r="AE87" s="130"/>
    </row>
    <row r="88" spans="1:31" ht="14.25" customHeight="1" x14ac:dyDescent="0.3">
      <c r="A88" s="130"/>
      <c r="B88" s="130"/>
      <c r="C88" s="130"/>
      <c r="D88" s="130"/>
      <c r="E88" s="130"/>
      <c r="F88" s="130"/>
      <c r="G88" s="130"/>
      <c r="H88" s="130"/>
      <c r="I88" s="131"/>
      <c r="J88" s="130"/>
      <c r="K88" s="132"/>
      <c r="L88" s="132"/>
      <c r="M88" s="132"/>
      <c r="N88" s="132"/>
      <c r="O88" s="132"/>
      <c r="P88" s="132"/>
      <c r="Q88" s="132"/>
      <c r="R88" s="130"/>
      <c r="S88" s="130"/>
      <c r="T88" s="130"/>
      <c r="U88" s="130"/>
      <c r="V88" s="130"/>
      <c r="W88" s="130"/>
      <c r="X88" s="130"/>
      <c r="Y88" s="133"/>
      <c r="Z88" s="130"/>
      <c r="AA88" s="134"/>
      <c r="AB88" s="130"/>
      <c r="AC88" s="130"/>
      <c r="AD88" s="130"/>
      <c r="AE88" s="130"/>
    </row>
    <row r="89" spans="1:31" ht="14.25" customHeight="1" x14ac:dyDescent="0.3">
      <c r="A89" s="130"/>
      <c r="B89" s="130"/>
      <c r="C89" s="130"/>
      <c r="D89" s="130"/>
      <c r="E89" s="130"/>
      <c r="F89" s="130"/>
      <c r="G89" s="130"/>
      <c r="H89" s="130"/>
      <c r="I89" s="131"/>
      <c r="J89" s="130"/>
      <c r="K89" s="132"/>
      <c r="L89" s="132"/>
      <c r="M89" s="132"/>
      <c r="N89" s="132"/>
      <c r="O89" s="132"/>
      <c r="P89" s="132"/>
      <c r="Q89" s="132"/>
      <c r="R89" s="130"/>
      <c r="S89" s="130"/>
      <c r="T89" s="130"/>
      <c r="U89" s="130"/>
      <c r="V89" s="130"/>
      <c r="W89" s="130"/>
      <c r="X89" s="130"/>
      <c r="Y89" s="133"/>
      <c r="Z89" s="130"/>
      <c r="AA89" s="134"/>
      <c r="AB89" s="130"/>
      <c r="AC89" s="130"/>
      <c r="AD89" s="130"/>
      <c r="AE89" s="130"/>
    </row>
    <row r="90" spans="1:31" ht="14.25" customHeight="1" x14ac:dyDescent="0.3">
      <c r="A90" s="130"/>
      <c r="B90" s="130"/>
      <c r="C90" s="130"/>
      <c r="D90" s="130"/>
      <c r="E90" s="130"/>
      <c r="F90" s="130"/>
      <c r="G90" s="130"/>
      <c r="H90" s="130"/>
      <c r="I90" s="131"/>
      <c r="J90" s="130"/>
      <c r="K90" s="132"/>
      <c r="L90" s="132"/>
      <c r="M90" s="132"/>
      <c r="N90" s="132"/>
      <c r="O90" s="132"/>
      <c r="P90" s="132"/>
      <c r="Q90" s="132"/>
      <c r="R90" s="130"/>
      <c r="S90" s="130"/>
      <c r="T90" s="130"/>
      <c r="U90" s="130"/>
      <c r="V90" s="130"/>
      <c r="W90" s="130"/>
      <c r="X90" s="130"/>
      <c r="Y90" s="133"/>
      <c r="Z90" s="130"/>
      <c r="AA90" s="134"/>
      <c r="AB90" s="130"/>
      <c r="AC90" s="130"/>
      <c r="AD90" s="130"/>
      <c r="AE90" s="130"/>
    </row>
    <row r="91" spans="1:31" ht="14.25" customHeight="1" x14ac:dyDescent="0.3">
      <c r="A91" s="130"/>
      <c r="B91" s="130"/>
      <c r="C91" s="130"/>
      <c r="D91" s="130"/>
      <c r="E91" s="130"/>
      <c r="F91" s="130"/>
      <c r="G91" s="130"/>
      <c r="H91" s="130"/>
      <c r="I91" s="131"/>
      <c r="J91" s="130"/>
      <c r="K91" s="132"/>
      <c r="L91" s="132"/>
      <c r="M91" s="132"/>
      <c r="N91" s="132"/>
      <c r="O91" s="132"/>
      <c r="P91" s="132"/>
      <c r="Q91" s="132"/>
      <c r="R91" s="130"/>
      <c r="S91" s="130"/>
      <c r="T91" s="130"/>
      <c r="U91" s="130"/>
      <c r="V91" s="130"/>
      <c r="W91" s="130"/>
      <c r="X91" s="130"/>
      <c r="Y91" s="133"/>
      <c r="Z91" s="130"/>
      <c r="AA91" s="134"/>
      <c r="AB91" s="130"/>
      <c r="AC91" s="130"/>
      <c r="AD91" s="130"/>
      <c r="AE91" s="130"/>
    </row>
    <row r="92" spans="1:31" ht="14.25" customHeight="1" x14ac:dyDescent="0.3">
      <c r="A92" s="130"/>
      <c r="B92" s="130"/>
      <c r="C92" s="130"/>
      <c r="D92" s="130"/>
      <c r="E92" s="130"/>
      <c r="F92" s="130"/>
      <c r="G92" s="130"/>
      <c r="H92" s="130"/>
      <c r="I92" s="131"/>
      <c r="J92" s="130"/>
      <c r="K92" s="132"/>
      <c r="L92" s="132"/>
      <c r="M92" s="132"/>
      <c r="N92" s="132"/>
      <c r="O92" s="132"/>
      <c r="P92" s="132"/>
      <c r="Q92" s="132"/>
      <c r="R92" s="130"/>
      <c r="S92" s="130"/>
      <c r="T92" s="130"/>
      <c r="U92" s="130"/>
      <c r="V92" s="130"/>
      <c r="W92" s="130"/>
      <c r="X92" s="130"/>
      <c r="Y92" s="133"/>
      <c r="Z92" s="130"/>
      <c r="AA92" s="134"/>
      <c r="AB92" s="130"/>
      <c r="AC92" s="130"/>
      <c r="AD92" s="130"/>
      <c r="AE92" s="130"/>
    </row>
    <row r="93" spans="1:31" ht="14.25" customHeight="1" x14ac:dyDescent="0.3">
      <c r="A93" s="130"/>
      <c r="B93" s="130"/>
      <c r="C93" s="130"/>
      <c r="D93" s="130"/>
      <c r="E93" s="130"/>
      <c r="F93" s="130"/>
      <c r="G93" s="130"/>
      <c r="H93" s="130"/>
      <c r="I93" s="131"/>
      <c r="J93" s="130"/>
      <c r="K93" s="132"/>
      <c r="L93" s="132"/>
      <c r="M93" s="132"/>
      <c r="N93" s="132"/>
      <c r="O93" s="132"/>
      <c r="P93" s="132"/>
      <c r="Q93" s="132"/>
      <c r="R93" s="130"/>
      <c r="S93" s="130"/>
      <c r="T93" s="130"/>
      <c r="U93" s="130"/>
      <c r="V93" s="130"/>
      <c r="W93" s="130"/>
      <c r="X93" s="130"/>
      <c r="Y93" s="133"/>
      <c r="Z93" s="130"/>
      <c r="AA93" s="134"/>
      <c r="AB93" s="130"/>
      <c r="AC93" s="130"/>
      <c r="AD93" s="130"/>
      <c r="AE93" s="130"/>
    </row>
    <row r="94" spans="1:31" ht="14.25" customHeight="1" x14ac:dyDescent="0.3">
      <c r="A94" s="130"/>
      <c r="B94" s="130"/>
      <c r="C94" s="130"/>
      <c r="D94" s="130"/>
      <c r="E94" s="130"/>
      <c r="F94" s="130"/>
      <c r="G94" s="130"/>
      <c r="H94" s="130"/>
      <c r="I94" s="131"/>
      <c r="J94" s="130"/>
      <c r="K94" s="132"/>
      <c r="L94" s="132"/>
      <c r="M94" s="132"/>
      <c r="N94" s="132"/>
      <c r="O94" s="132"/>
      <c r="P94" s="132"/>
      <c r="Q94" s="132"/>
      <c r="R94" s="130"/>
      <c r="S94" s="130"/>
      <c r="T94" s="130"/>
      <c r="U94" s="130"/>
      <c r="V94" s="130"/>
      <c r="W94" s="130"/>
      <c r="X94" s="130"/>
      <c r="Y94" s="133"/>
      <c r="Z94" s="130"/>
      <c r="AA94" s="134"/>
      <c r="AB94" s="130"/>
      <c r="AC94" s="130"/>
      <c r="AD94" s="130"/>
      <c r="AE94" s="130"/>
    </row>
    <row r="95" spans="1:31" ht="14.2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1"/>
      <c r="J95" s="130"/>
      <c r="K95" s="132"/>
      <c r="L95" s="132"/>
      <c r="M95" s="132"/>
      <c r="N95" s="132"/>
      <c r="O95" s="132"/>
      <c r="P95" s="132"/>
      <c r="Q95" s="132"/>
      <c r="R95" s="130"/>
      <c r="S95" s="130"/>
      <c r="T95" s="130"/>
      <c r="U95" s="130"/>
      <c r="V95" s="130"/>
      <c r="W95" s="130"/>
      <c r="X95" s="130"/>
      <c r="Y95" s="133"/>
      <c r="Z95" s="130"/>
      <c r="AA95" s="134"/>
      <c r="AB95" s="130"/>
      <c r="AC95" s="130"/>
      <c r="AD95" s="130"/>
      <c r="AE95" s="130"/>
    </row>
    <row r="96" spans="1:31" ht="14.25" customHeight="1" x14ac:dyDescent="0.3">
      <c r="A96" s="130"/>
      <c r="B96" s="130"/>
      <c r="C96" s="130"/>
      <c r="D96" s="130"/>
      <c r="E96" s="130"/>
      <c r="F96" s="130"/>
      <c r="G96" s="130"/>
      <c r="H96" s="130"/>
      <c r="I96" s="131"/>
      <c r="J96" s="130"/>
      <c r="K96" s="132"/>
      <c r="L96" s="132"/>
      <c r="M96" s="132"/>
      <c r="N96" s="132"/>
      <c r="O96" s="132"/>
      <c r="P96" s="132"/>
      <c r="Q96" s="132"/>
      <c r="R96" s="130"/>
      <c r="S96" s="130"/>
      <c r="T96" s="130"/>
      <c r="U96" s="130"/>
      <c r="V96" s="130"/>
      <c r="W96" s="130"/>
      <c r="X96" s="130"/>
      <c r="Y96" s="133"/>
      <c r="Z96" s="130"/>
      <c r="AA96" s="134"/>
      <c r="AB96" s="130"/>
      <c r="AC96" s="130"/>
      <c r="AD96" s="130"/>
      <c r="AE96" s="130"/>
    </row>
    <row r="97" spans="1:31" ht="14.25" customHeight="1" x14ac:dyDescent="0.3">
      <c r="A97" s="130"/>
      <c r="B97" s="130"/>
      <c r="C97" s="130"/>
      <c r="D97" s="130"/>
      <c r="E97" s="130"/>
      <c r="F97" s="130"/>
      <c r="G97" s="130"/>
      <c r="H97" s="130"/>
      <c r="I97" s="131"/>
      <c r="J97" s="130"/>
      <c r="K97" s="132"/>
      <c r="L97" s="132"/>
      <c r="M97" s="132"/>
      <c r="N97" s="132"/>
      <c r="O97" s="132"/>
      <c r="P97" s="132"/>
      <c r="Q97" s="132"/>
      <c r="R97" s="130"/>
      <c r="S97" s="130"/>
      <c r="T97" s="130"/>
      <c r="U97" s="130"/>
      <c r="V97" s="130"/>
      <c r="W97" s="130"/>
      <c r="X97" s="130"/>
      <c r="Y97" s="133"/>
      <c r="Z97" s="130"/>
      <c r="AA97" s="134"/>
      <c r="AB97" s="130"/>
      <c r="AC97" s="130"/>
      <c r="AD97" s="130"/>
      <c r="AE97" s="130"/>
    </row>
    <row r="98" spans="1:31" ht="14.25" customHeight="1" x14ac:dyDescent="0.3">
      <c r="A98" s="130"/>
      <c r="B98" s="130"/>
      <c r="C98" s="130"/>
      <c r="D98" s="130"/>
      <c r="E98" s="130"/>
      <c r="F98" s="130"/>
      <c r="G98" s="130"/>
      <c r="H98" s="130"/>
      <c r="I98" s="131"/>
      <c r="J98" s="130"/>
      <c r="K98" s="132"/>
      <c r="L98" s="132"/>
      <c r="M98" s="132"/>
      <c r="N98" s="132"/>
      <c r="O98" s="132"/>
      <c r="P98" s="132"/>
      <c r="Q98" s="132"/>
      <c r="R98" s="130"/>
      <c r="S98" s="130"/>
      <c r="T98" s="130"/>
      <c r="U98" s="130"/>
      <c r="V98" s="130"/>
      <c r="W98" s="130"/>
      <c r="X98" s="130"/>
      <c r="Y98" s="133"/>
      <c r="Z98" s="130"/>
      <c r="AA98" s="134"/>
      <c r="AB98" s="130"/>
      <c r="AC98" s="130"/>
      <c r="AD98" s="130"/>
      <c r="AE98" s="130"/>
    </row>
    <row r="99" spans="1:31" ht="14.25" customHeight="1" x14ac:dyDescent="0.3">
      <c r="A99" s="130"/>
      <c r="B99" s="130"/>
      <c r="C99" s="130"/>
      <c r="D99" s="130"/>
      <c r="E99" s="130"/>
      <c r="F99" s="130"/>
      <c r="G99" s="130"/>
      <c r="H99" s="130"/>
      <c r="I99" s="131"/>
      <c r="J99" s="130"/>
      <c r="K99" s="132"/>
      <c r="L99" s="132"/>
      <c r="M99" s="132"/>
      <c r="N99" s="132"/>
      <c r="O99" s="132"/>
      <c r="P99" s="132"/>
      <c r="Q99" s="132"/>
      <c r="R99" s="130"/>
      <c r="S99" s="130"/>
      <c r="T99" s="130"/>
      <c r="U99" s="130"/>
      <c r="V99" s="130"/>
      <c r="W99" s="130"/>
      <c r="X99" s="130"/>
      <c r="Y99" s="133"/>
      <c r="Z99" s="130"/>
      <c r="AA99" s="134"/>
      <c r="AB99" s="130"/>
      <c r="AC99" s="130"/>
      <c r="AD99" s="130"/>
      <c r="AE99" s="130"/>
    </row>
    <row r="100" spans="1:31" ht="14.25" customHeight="1" x14ac:dyDescent="0.3">
      <c r="A100" s="130"/>
      <c r="B100" s="130"/>
      <c r="C100" s="130"/>
      <c r="D100" s="130"/>
      <c r="E100" s="130"/>
      <c r="F100" s="130"/>
      <c r="G100" s="130"/>
      <c r="H100" s="130"/>
      <c r="I100" s="131"/>
      <c r="J100" s="130"/>
      <c r="K100" s="132"/>
      <c r="L100" s="132"/>
      <c r="M100" s="132"/>
      <c r="N100" s="132"/>
      <c r="O100" s="132"/>
      <c r="P100" s="132"/>
      <c r="Q100" s="132"/>
      <c r="R100" s="130"/>
      <c r="S100" s="130"/>
      <c r="T100" s="130"/>
      <c r="U100" s="130"/>
      <c r="V100" s="130"/>
      <c r="W100" s="130"/>
      <c r="X100" s="130"/>
      <c r="Y100" s="133"/>
      <c r="Z100" s="130"/>
      <c r="AA100" s="134"/>
      <c r="AB100" s="130"/>
      <c r="AC100" s="130"/>
      <c r="AD100" s="130"/>
      <c r="AE100" s="130"/>
    </row>
    <row r="101" spans="1:31" ht="14.25" customHeight="1" x14ac:dyDescent="0.3">
      <c r="A101" s="130"/>
      <c r="B101" s="130"/>
      <c r="C101" s="130"/>
      <c r="D101" s="130"/>
      <c r="E101" s="130"/>
      <c r="F101" s="130"/>
      <c r="G101" s="130"/>
      <c r="H101" s="130"/>
      <c r="I101" s="131"/>
      <c r="J101" s="130"/>
      <c r="K101" s="132"/>
      <c r="L101" s="132"/>
      <c r="M101" s="132"/>
      <c r="N101" s="132"/>
      <c r="O101" s="132"/>
      <c r="P101" s="132"/>
      <c r="Q101" s="132"/>
      <c r="R101" s="130"/>
      <c r="S101" s="130"/>
      <c r="T101" s="130"/>
      <c r="U101" s="130"/>
      <c r="V101" s="130"/>
      <c r="W101" s="130"/>
      <c r="X101" s="130"/>
      <c r="Y101" s="133"/>
      <c r="Z101" s="130"/>
      <c r="AA101" s="134"/>
      <c r="AB101" s="130"/>
      <c r="AC101" s="130"/>
      <c r="AD101" s="130"/>
      <c r="AE101" s="130"/>
    </row>
    <row r="102" spans="1:31" ht="14.25" customHeight="1" x14ac:dyDescent="0.3">
      <c r="A102" s="130"/>
      <c r="B102" s="130"/>
      <c r="C102" s="130"/>
      <c r="D102" s="130"/>
      <c r="E102" s="130"/>
      <c r="F102" s="130"/>
      <c r="G102" s="130"/>
      <c r="H102" s="130"/>
      <c r="I102" s="131"/>
      <c r="J102" s="130"/>
      <c r="K102" s="132"/>
      <c r="L102" s="132"/>
      <c r="M102" s="132"/>
      <c r="N102" s="132"/>
      <c r="O102" s="132"/>
      <c r="P102" s="132"/>
      <c r="Q102" s="132"/>
      <c r="R102" s="130"/>
      <c r="S102" s="130"/>
      <c r="T102" s="130"/>
      <c r="U102" s="130"/>
      <c r="V102" s="130"/>
      <c r="W102" s="130"/>
      <c r="X102" s="130"/>
      <c r="Y102" s="133"/>
      <c r="Z102" s="130"/>
      <c r="AA102" s="134"/>
      <c r="AB102" s="130"/>
      <c r="AC102" s="130"/>
      <c r="AD102" s="130"/>
      <c r="AE102" s="130"/>
    </row>
    <row r="103" spans="1:31" ht="14.25" customHeight="1" x14ac:dyDescent="0.3">
      <c r="A103" s="130"/>
      <c r="B103" s="130"/>
      <c r="C103" s="130"/>
      <c r="D103" s="130"/>
      <c r="E103" s="130"/>
      <c r="F103" s="130"/>
      <c r="G103" s="130"/>
      <c r="H103" s="130"/>
      <c r="I103" s="131"/>
      <c r="J103" s="130"/>
      <c r="K103" s="132"/>
      <c r="L103" s="132"/>
      <c r="M103" s="132"/>
      <c r="N103" s="132"/>
      <c r="O103" s="132"/>
      <c r="P103" s="132"/>
      <c r="Q103" s="132"/>
      <c r="R103" s="130"/>
      <c r="S103" s="130"/>
      <c r="T103" s="130"/>
      <c r="U103" s="130"/>
      <c r="V103" s="130"/>
      <c r="W103" s="130"/>
      <c r="X103" s="130"/>
      <c r="Y103" s="133"/>
      <c r="Z103" s="130"/>
      <c r="AA103" s="134"/>
      <c r="AB103" s="130"/>
      <c r="AC103" s="130"/>
      <c r="AD103" s="130"/>
      <c r="AE103" s="130"/>
    </row>
    <row r="104" spans="1:31" ht="14.25" customHeight="1" x14ac:dyDescent="0.3">
      <c r="A104" s="130"/>
      <c r="B104" s="130"/>
      <c r="C104" s="130"/>
      <c r="D104" s="130"/>
      <c r="E104" s="130"/>
      <c r="F104" s="130"/>
      <c r="G104" s="130"/>
      <c r="H104" s="130"/>
      <c r="I104" s="131"/>
      <c r="J104" s="130"/>
      <c r="K104" s="132"/>
      <c r="L104" s="132"/>
      <c r="M104" s="132"/>
      <c r="N104" s="132"/>
      <c r="O104" s="132"/>
      <c r="P104" s="132"/>
      <c r="Q104" s="132"/>
      <c r="R104" s="130"/>
      <c r="S104" s="130"/>
      <c r="T104" s="130"/>
      <c r="U104" s="130"/>
      <c r="V104" s="130"/>
      <c r="W104" s="130"/>
      <c r="X104" s="130"/>
      <c r="Y104" s="133"/>
      <c r="Z104" s="130"/>
      <c r="AA104" s="134"/>
      <c r="AB104" s="130"/>
      <c r="AC104" s="130"/>
      <c r="AD104" s="130"/>
      <c r="AE104" s="130"/>
    </row>
    <row r="105" spans="1:31" ht="14.25" customHeight="1" x14ac:dyDescent="0.3">
      <c r="A105" s="130"/>
      <c r="B105" s="130"/>
      <c r="C105" s="130"/>
      <c r="D105" s="130"/>
      <c r="E105" s="130"/>
      <c r="F105" s="130"/>
      <c r="G105" s="130"/>
      <c r="H105" s="130"/>
      <c r="I105" s="131"/>
      <c r="J105" s="130"/>
      <c r="K105" s="132"/>
      <c r="L105" s="132"/>
      <c r="M105" s="132"/>
      <c r="N105" s="132"/>
      <c r="O105" s="132"/>
      <c r="P105" s="132"/>
      <c r="Q105" s="132"/>
      <c r="R105" s="130"/>
      <c r="S105" s="130"/>
      <c r="T105" s="130"/>
      <c r="U105" s="130"/>
      <c r="V105" s="130"/>
      <c r="W105" s="130"/>
      <c r="X105" s="130"/>
      <c r="Y105" s="133"/>
      <c r="Z105" s="130"/>
      <c r="AA105" s="134"/>
      <c r="AB105" s="130"/>
      <c r="AC105" s="130"/>
      <c r="AD105" s="130"/>
      <c r="AE105" s="130"/>
    </row>
    <row r="106" spans="1:31" ht="14.25" customHeight="1" x14ac:dyDescent="0.3">
      <c r="A106" s="130"/>
      <c r="B106" s="130"/>
      <c r="C106" s="130"/>
      <c r="D106" s="130"/>
      <c r="E106" s="130"/>
      <c r="F106" s="130"/>
      <c r="G106" s="130"/>
      <c r="H106" s="130"/>
      <c r="I106" s="131"/>
      <c r="J106" s="130"/>
      <c r="K106" s="132"/>
      <c r="L106" s="132"/>
      <c r="M106" s="132"/>
      <c r="N106" s="132"/>
      <c r="O106" s="132"/>
      <c r="P106" s="132"/>
      <c r="Q106" s="132"/>
      <c r="R106" s="130"/>
      <c r="S106" s="130"/>
      <c r="T106" s="130"/>
      <c r="U106" s="130"/>
      <c r="V106" s="130"/>
      <c r="W106" s="130"/>
      <c r="X106" s="130"/>
      <c r="Y106" s="133"/>
      <c r="Z106" s="130"/>
      <c r="AA106" s="134"/>
      <c r="AB106" s="130"/>
      <c r="AC106" s="130"/>
      <c r="AD106" s="130"/>
      <c r="AE106" s="130"/>
    </row>
    <row r="107" spans="1:31" ht="14.25" customHeight="1" x14ac:dyDescent="0.3">
      <c r="A107" s="130"/>
      <c r="B107" s="130"/>
      <c r="C107" s="130"/>
      <c r="D107" s="130"/>
      <c r="E107" s="130"/>
      <c r="F107" s="130"/>
      <c r="G107" s="130"/>
      <c r="H107" s="130"/>
      <c r="I107" s="131"/>
      <c r="J107" s="130"/>
      <c r="K107" s="132"/>
      <c r="L107" s="132"/>
      <c r="M107" s="132"/>
      <c r="N107" s="132"/>
      <c r="O107" s="132"/>
      <c r="P107" s="132"/>
      <c r="Q107" s="132"/>
      <c r="R107" s="130"/>
      <c r="S107" s="130"/>
      <c r="T107" s="130"/>
      <c r="U107" s="130"/>
      <c r="V107" s="130"/>
      <c r="W107" s="130"/>
      <c r="X107" s="130"/>
      <c r="Y107" s="133"/>
      <c r="Z107" s="130"/>
      <c r="AA107" s="134"/>
      <c r="AB107" s="130"/>
      <c r="AC107" s="130"/>
      <c r="AD107" s="130"/>
      <c r="AE107" s="130"/>
    </row>
    <row r="108" spans="1:31" ht="14.25" customHeight="1" x14ac:dyDescent="0.3">
      <c r="A108" s="130"/>
      <c r="B108" s="130"/>
      <c r="C108" s="130"/>
      <c r="D108" s="130"/>
      <c r="E108" s="130"/>
      <c r="F108" s="130"/>
      <c r="G108" s="130"/>
      <c r="H108" s="130"/>
      <c r="I108" s="131"/>
      <c r="J108" s="130"/>
      <c r="K108" s="132"/>
      <c r="L108" s="132"/>
      <c r="M108" s="132"/>
      <c r="N108" s="132"/>
      <c r="O108" s="132"/>
      <c r="P108" s="132"/>
      <c r="Q108" s="132"/>
      <c r="R108" s="130"/>
      <c r="S108" s="130"/>
      <c r="T108" s="130"/>
      <c r="U108" s="130"/>
      <c r="V108" s="130"/>
      <c r="W108" s="130"/>
      <c r="X108" s="130"/>
      <c r="Y108" s="133"/>
      <c r="Z108" s="130"/>
      <c r="AA108" s="134"/>
      <c r="AB108" s="130"/>
      <c r="AC108" s="130"/>
      <c r="AD108" s="130"/>
      <c r="AE108" s="130"/>
    </row>
    <row r="109" spans="1:31" ht="14.25" customHeight="1" x14ac:dyDescent="0.3">
      <c r="A109" s="130"/>
      <c r="B109" s="130"/>
      <c r="C109" s="130"/>
      <c r="D109" s="130"/>
      <c r="E109" s="130"/>
      <c r="F109" s="130"/>
      <c r="G109" s="130"/>
      <c r="H109" s="130"/>
      <c r="I109" s="131"/>
      <c r="J109" s="130"/>
      <c r="K109" s="132"/>
      <c r="L109" s="132"/>
      <c r="M109" s="132"/>
      <c r="N109" s="132"/>
      <c r="O109" s="132"/>
      <c r="P109" s="132"/>
      <c r="Q109" s="132"/>
      <c r="R109" s="130"/>
      <c r="S109" s="130"/>
      <c r="T109" s="130"/>
      <c r="U109" s="130"/>
      <c r="V109" s="130"/>
      <c r="W109" s="130"/>
      <c r="X109" s="130"/>
      <c r="Y109" s="133"/>
      <c r="Z109" s="130"/>
      <c r="AA109" s="134"/>
      <c r="AB109" s="130"/>
      <c r="AC109" s="130"/>
      <c r="AD109" s="130"/>
      <c r="AE109" s="130"/>
    </row>
    <row r="110" spans="1:31" ht="14.25" customHeight="1" x14ac:dyDescent="0.3">
      <c r="A110" s="130"/>
      <c r="B110" s="130"/>
      <c r="C110" s="130"/>
      <c r="D110" s="130"/>
      <c r="E110" s="130"/>
      <c r="F110" s="130"/>
      <c r="G110" s="130"/>
      <c r="H110" s="130"/>
      <c r="I110" s="131"/>
      <c r="J110" s="130"/>
      <c r="K110" s="132"/>
      <c r="L110" s="132"/>
      <c r="M110" s="132"/>
      <c r="N110" s="132"/>
      <c r="O110" s="132"/>
      <c r="P110" s="132"/>
      <c r="Q110" s="132"/>
      <c r="R110" s="130"/>
      <c r="S110" s="130"/>
      <c r="T110" s="130"/>
      <c r="U110" s="130"/>
      <c r="V110" s="130"/>
      <c r="W110" s="130"/>
      <c r="X110" s="130"/>
      <c r="Y110" s="133"/>
      <c r="Z110" s="130"/>
      <c r="AA110" s="134"/>
      <c r="AB110" s="130"/>
      <c r="AC110" s="130"/>
      <c r="AD110" s="130"/>
      <c r="AE110" s="130"/>
    </row>
    <row r="111" spans="1:31" ht="14.25" customHeight="1" x14ac:dyDescent="0.3">
      <c r="A111" s="130"/>
      <c r="B111" s="130"/>
      <c r="C111" s="130"/>
      <c r="D111" s="130"/>
      <c r="E111" s="130"/>
      <c r="F111" s="130"/>
      <c r="G111" s="130"/>
      <c r="H111" s="130"/>
      <c r="I111" s="131"/>
      <c r="J111" s="130"/>
      <c r="K111" s="132"/>
      <c r="L111" s="132"/>
      <c r="M111" s="132"/>
      <c r="N111" s="132"/>
      <c r="O111" s="132"/>
      <c r="P111" s="132"/>
      <c r="Q111" s="132"/>
      <c r="R111" s="130"/>
      <c r="S111" s="130"/>
      <c r="T111" s="130"/>
      <c r="U111" s="130"/>
      <c r="V111" s="130"/>
      <c r="W111" s="130"/>
      <c r="X111" s="130"/>
      <c r="Y111" s="133"/>
      <c r="Z111" s="130"/>
      <c r="AA111" s="134"/>
      <c r="AB111" s="130"/>
      <c r="AC111" s="130"/>
      <c r="AD111" s="130"/>
      <c r="AE111" s="130"/>
    </row>
    <row r="112" spans="1:31" ht="14.25" customHeight="1" x14ac:dyDescent="0.3">
      <c r="A112" s="130"/>
      <c r="B112" s="130"/>
      <c r="C112" s="130"/>
      <c r="D112" s="130"/>
      <c r="E112" s="130"/>
      <c r="F112" s="130"/>
      <c r="G112" s="130"/>
      <c r="H112" s="130"/>
      <c r="I112" s="131"/>
      <c r="J112" s="130"/>
      <c r="K112" s="132"/>
      <c r="L112" s="132"/>
      <c r="M112" s="132"/>
      <c r="N112" s="132"/>
      <c r="O112" s="132"/>
      <c r="P112" s="132"/>
      <c r="Q112" s="132"/>
      <c r="R112" s="130"/>
      <c r="S112" s="130"/>
      <c r="T112" s="130"/>
      <c r="U112" s="130"/>
      <c r="V112" s="130"/>
      <c r="W112" s="130"/>
      <c r="X112" s="130"/>
      <c r="Y112" s="133"/>
      <c r="Z112" s="130"/>
      <c r="AA112" s="134"/>
      <c r="AB112" s="130"/>
      <c r="AC112" s="130"/>
      <c r="AD112" s="130"/>
      <c r="AE112" s="130"/>
    </row>
    <row r="113" spans="1:31" ht="14.25" customHeight="1" x14ac:dyDescent="0.3">
      <c r="A113" s="130"/>
      <c r="B113" s="130"/>
      <c r="C113" s="130"/>
      <c r="D113" s="130"/>
      <c r="E113" s="130"/>
      <c r="F113" s="130"/>
      <c r="G113" s="130"/>
      <c r="H113" s="130"/>
      <c r="I113" s="131"/>
      <c r="J113" s="130"/>
      <c r="K113" s="132"/>
      <c r="L113" s="132"/>
      <c r="M113" s="132"/>
      <c r="N113" s="132"/>
      <c r="O113" s="132"/>
      <c r="P113" s="132"/>
      <c r="Q113" s="132"/>
      <c r="R113" s="130"/>
      <c r="S113" s="130"/>
      <c r="T113" s="130"/>
      <c r="U113" s="130"/>
      <c r="V113" s="130"/>
      <c r="W113" s="130"/>
      <c r="X113" s="130"/>
      <c r="Y113" s="133"/>
      <c r="Z113" s="130"/>
      <c r="AA113" s="134"/>
      <c r="AB113" s="130"/>
      <c r="AC113" s="130"/>
      <c r="AD113" s="130"/>
      <c r="AE113" s="130"/>
    </row>
    <row r="114" spans="1:31" ht="14.25" customHeight="1" x14ac:dyDescent="0.3">
      <c r="A114" s="130"/>
      <c r="B114" s="130"/>
      <c r="C114" s="130"/>
      <c r="D114" s="130"/>
      <c r="E114" s="130"/>
      <c r="F114" s="130"/>
      <c r="G114" s="130"/>
      <c r="H114" s="130"/>
      <c r="I114" s="131"/>
      <c r="J114" s="130"/>
      <c r="K114" s="132"/>
      <c r="L114" s="132"/>
      <c r="M114" s="132"/>
      <c r="N114" s="132"/>
      <c r="O114" s="132"/>
      <c r="P114" s="132"/>
      <c r="Q114" s="132"/>
      <c r="R114" s="130"/>
      <c r="S114" s="130"/>
      <c r="T114" s="130"/>
      <c r="U114" s="130"/>
      <c r="V114" s="130"/>
      <c r="W114" s="130"/>
      <c r="X114" s="130"/>
      <c r="Y114" s="133"/>
      <c r="Z114" s="130"/>
      <c r="AA114" s="134"/>
      <c r="AB114" s="130"/>
      <c r="AC114" s="130"/>
      <c r="AD114" s="130"/>
      <c r="AE114" s="130"/>
    </row>
    <row r="115" spans="1:31" ht="14.25" customHeight="1" x14ac:dyDescent="0.3">
      <c r="A115" s="130"/>
      <c r="B115" s="130"/>
      <c r="C115" s="130"/>
      <c r="D115" s="130"/>
      <c r="E115" s="130"/>
      <c r="F115" s="130"/>
      <c r="G115" s="130"/>
      <c r="H115" s="130"/>
      <c r="I115" s="131"/>
      <c r="J115" s="130"/>
      <c r="K115" s="132"/>
      <c r="L115" s="132"/>
      <c r="M115" s="132"/>
      <c r="N115" s="132"/>
      <c r="O115" s="132"/>
      <c r="P115" s="132"/>
      <c r="Q115" s="132"/>
      <c r="R115" s="130"/>
      <c r="S115" s="130"/>
      <c r="T115" s="130"/>
      <c r="U115" s="130"/>
      <c r="V115" s="130"/>
      <c r="W115" s="130"/>
      <c r="X115" s="130"/>
      <c r="Y115" s="133"/>
      <c r="Z115" s="130"/>
      <c r="AA115" s="134"/>
      <c r="AB115" s="130"/>
      <c r="AC115" s="130"/>
      <c r="AD115" s="130"/>
      <c r="AE115" s="130"/>
    </row>
    <row r="116" spans="1:31" ht="14.25" customHeight="1" x14ac:dyDescent="0.3">
      <c r="A116" s="130"/>
      <c r="B116" s="130"/>
      <c r="C116" s="130"/>
      <c r="D116" s="130"/>
      <c r="E116" s="130"/>
      <c r="F116" s="130"/>
      <c r="G116" s="130"/>
      <c r="H116" s="130"/>
      <c r="I116" s="131"/>
      <c r="J116" s="130"/>
      <c r="K116" s="132"/>
      <c r="L116" s="132"/>
      <c r="M116" s="132"/>
      <c r="N116" s="132"/>
      <c r="O116" s="132"/>
      <c r="P116" s="132"/>
      <c r="Q116" s="132"/>
      <c r="R116" s="130"/>
      <c r="S116" s="130"/>
      <c r="T116" s="130"/>
      <c r="U116" s="130"/>
      <c r="V116" s="130"/>
      <c r="W116" s="130"/>
      <c r="X116" s="130"/>
      <c r="Y116" s="133"/>
      <c r="Z116" s="130"/>
      <c r="AA116" s="134"/>
      <c r="AB116" s="130"/>
      <c r="AC116" s="130"/>
      <c r="AD116" s="130"/>
      <c r="AE116" s="130"/>
    </row>
    <row r="117" spans="1:31" ht="14.25" customHeight="1" x14ac:dyDescent="0.3">
      <c r="A117" s="130"/>
      <c r="B117" s="130"/>
      <c r="C117" s="130"/>
      <c r="D117" s="130"/>
      <c r="E117" s="130"/>
      <c r="F117" s="130"/>
      <c r="G117" s="130"/>
      <c r="H117" s="130"/>
      <c r="I117" s="131"/>
      <c r="J117" s="130"/>
      <c r="K117" s="132"/>
      <c r="L117" s="132"/>
      <c r="M117" s="132"/>
      <c r="N117" s="132"/>
      <c r="O117" s="132"/>
      <c r="P117" s="132"/>
      <c r="Q117" s="132"/>
      <c r="R117" s="130"/>
      <c r="S117" s="130"/>
      <c r="T117" s="130"/>
      <c r="U117" s="130"/>
      <c r="V117" s="130"/>
      <c r="W117" s="130"/>
      <c r="X117" s="130"/>
      <c r="Y117" s="133"/>
      <c r="Z117" s="130"/>
      <c r="AA117" s="134"/>
      <c r="AB117" s="130"/>
      <c r="AC117" s="130"/>
      <c r="AD117" s="130"/>
      <c r="AE117" s="130"/>
    </row>
    <row r="118" spans="1:31" ht="14.25" customHeight="1" x14ac:dyDescent="0.3">
      <c r="A118" s="130"/>
      <c r="B118" s="130"/>
      <c r="C118" s="130"/>
      <c r="D118" s="130"/>
      <c r="E118" s="130"/>
      <c r="F118" s="130"/>
      <c r="G118" s="130"/>
      <c r="H118" s="130"/>
      <c r="I118" s="131"/>
      <c r="J118" s="130"/>
      <c r="K118" s="132"/>
      <c r="L118" s="132"/>
      <c r="M118" s="132"/>
      <c r="N118" s="132"/>
      <c r="O118" s="132"/>
      <c r="P118" s="132"/>
      <c r="Q118" s="132"/>
      <c r="R118" s="130"/>
      <c r="S118" s="130"/>
      <c r="T118" s="130"/>
      <c r="U118" s="130"/>
      <c r="V118" s="130"/>
      <c r="W118" s="130"/>
      <c r="X118" s="130"/>
      <c r="Y118" s="133"/>
      <c r="Z118" s="130"/>
      <c r="AA118" s="134"/>
      <c r="AB118" s="130"/>
      <c r="AC118" s="130"/>
      <c r="AD118" s="130"/>
      <c r="AE118" s="130"/>
    </row>
    <row r="119" spans="1:31" ht="14.25" customHeight="1" x14ac:dyDescent="0.3">
      <c r="A119" s="130"/>
      <c r="B119" s="130"/>
      <c r="C119" s="130"/>
      <c r="D119" s="130"/>
      <c r="E119" s="130"/>
      <c r="F119" s="130"/>
      <c r="G119" s="130"/>
      <c r="H119" s="130"/>
      <c r="I119" s="131"/>
      <c r="J119" s="130"/>
      <c r="K119" s="132"/>
      <c r="L119" s="132"/>
      <c r="M119" s="132"/>
      <c r="N119" s="132"/>
      <c r="O119" s="132"/>
      <c r="P119" s="132"/>
      <c r="Q119" s="132"/>
      <c r="R119" s="130"/>
      <c r="S119" s="130"/>
      <c r="T119" s="130"/>
      <c r="U119" s="130"/>
      <c r="V119" s="130"/>
      <c r="W119" s="130"/>
      <c r="X119" s="130"/>
      <c r="Y119" s="133"/>
      <c r="Z119" s="130"/>
      <c r="AA119" s="134"/>
      <c r="AB119" s="130"/>
      <c r="AC119" s="130"/>
      <c r="AD119" s="130"/>
      <c r="AE119" s="130"/>
    </row>
    <row r="120" spans="1:31" ht="14.25" customHeight="1" x14ac:dyDescent="0.3">
      <c r="A120" s="130"/>
      <c r="B120" s="130"/>
      <c r="C120" s="130"/>
      <c r="D120" s="130"/>
      <c r="E120" s="130"/>
      <c r="F120" s="130"/>
      <c r="G120" s="130"/>
      <c r="H120" s="130"/>
      <c r="I120" s="131"/>
      <c r="J120" s="130"/>
      <c r="K120" s="132"/>
      <c r="L120" s="132"/>
      <c r="M120" s="132"/>
      <c r="N120" s="132"/>
      <c r="O120" s="132"/>
      <c r="P120" s="132"/>
      <c r="Q120" s="132"/>
      <c r="R120" s="130"/>
      <c r="S120" s="130"/>
      <c r="T120" s="130"/>
      <c r="U120" s="130"/>
      <c r="V120" s="130"/>
      <c r="W120" s="130"/>
      <c r="X120" s="130"/>
      <c r="Y120" s="133"/>
      <c r="Z120" s="130"/>
      <c r="AA120" s="134"/>
      <c r="AB120" s="130"/>
      <c r="AC120" s="130"/>
      <c r="AD120" s="130"/>
      <c r="AE120" s="130"/>
    </row>
    <row r="121" spans="1:31" ht="14.25" customHeight="1" x14ac:dyDescent="0.3">
      <c r="A121" s="130"/>
      <c r="B121" s="130"/>
      <c r="C121" s="130"/>
      <c r="D121" s="130"/>
      <c r="E121" s="130"/>
      <c r="F121" s="130"/>
      <c r="G121" s="130"/>
      <c r="H121" s="130"/>
      <c r="I121" s="131"/>
      <c r="J121" s="130"/>
      <c r="K121" s="132"/>
      <c r="L121" s="132"/>
      <c r="M121" s="132"/>
      <c r="N121" s="132"/>
      <c r="O121" s="132"/>
      <c r="P121" s="132"/>
      <c r="Q121" s="132"/>
      <c r="R121" s="130"/>
      <c r="S121" s="130"/>
      <c r="T121" s="130"/>
      <c r="U121" s="130"/>
      <c r="V121" s="130"/>
      <c r="W121" s="130"/>
      <c r="X121" s="130"/>
      <c r="Y121" s="133"/>
      <c r="Z121" s="130"/>
      <c r="AA121" s="134"/>
      <c r="AB121" s="130"/>
      <c r="AC121" s="130"/>
      <c r="AD121" s="130"/>
      <c r="AE121" s="130"/>
    </row>
    <row r="122" spans="1:31" ht="14.25" customHeight="1" x14ac:dyDescent="0.3">
      <c r="A122" s="130"/>
      <c r="B122" s="130"/>
      <c r="C122" s="130"/>
      <c r="D122" s="130"/>
      <c r="E122" s="130"/>
      <c r="F122" s="130"/>
      <c r="G122" s="130"/>
      <c r="H122" s="130"/>
      <c r="I122" s="131"/>
      <c r="J122" s="130"/>
      <c r="K122" s="132"/>
      <c r="L122" s="132"/>
      <c r="M122" s="132"/>
      <c r="N122" s="132"/>
      <c r="O122" s="132"/>
      <c r="P122" s="132"/>
      <c r="Q122" s="132"/>
      <c r="R122" s="130"/>
      <c r="S122" s="130"/>
      <c r="T122" s="130"/>
      <c r="U122" s="130"/>
      <c r="V122" s="130"/>
      <c r="W122" s="130"/>
      <c r="X122" s="130"/>
      <c r="Y122" s="133"/>
      <c r="Z122" s="130"/>
      <c r="AA122" s="134"/>
      <c r="AB122" s="130"/>
      <c r="AC122" s="130"/>
      <c r="AD122" s="130"/>
      <c r="AE122" s="130"/>
    </row>
    <row r="123" spans="1:31" ht="14.25" customHeight="1" x14ac:dyDescent="0.3">
      <c r="A123" s="130"/>
      <c r="B123" s="130"/>
      <c r="C123" s="130"/>
      <c r="D123" s="130"/>
      <c r="E123" s="130"/>
      <c r="F123" s="130"/>
      <c r="G123" s="130"/>
      <c r="H123" s="130"/>
      <c r="I123" s="131"/>
      <c r="J123" s="130"/>
      <c r="K123" s="132"/>
      <c r="L123" s="132"/>
      <c r="M123" s="132"/>
      <c r="N123" s="132"/>
      <c r="O123" s="132"/>
      <c r="P123" s="132"/>
      <c r="Q123" s="132"/>
      <c r="R123" s="130"/>
      <c r="S123" s="130"/>
      <c r="T123" s="130"/>
      <c r="U123" s="130"/>
      <c r="V123" s="130"/>
      <c r="W123" s="130"/>
      <c r="X123" s="130"/>
      <c r="Y123" s="133"/>
      <c r="Z123" s="130"/>
      <c r="AA123" s="134"/>
      <c r="AB123" s="130"/>
      <c r="AC123" s="130"/>
      <c r="AD123" s="130"/>
      <c r="AE123" s="130"/>
    </row>
    <row r="124" spans="1:31" ht="14.25" customHeight="1" x14ac:dyDescent="0.3">
      <c r="A124" s="130"/>
      <c r="B124" s="130"/>
      <c r="C124" s="130"/>
      <c r="D124" s="130"/>
      <c r="E124" s="130"/>
      <c r="F124" s="130"/>
      <c r="G124" s="130"/>
      <c r="H124" s="130"/>
      <c r="I124" s="131"/>
      <c r="J124" s="130"/>
      <c r="K124" s="132"/>
      <c r="L124" s="132"/>
      <c r="M124" s="132"/>
      <c r="N124" s="132"/>
      <c r="O124" s="132"/>
      <c r="P124" s="132"/>
      <c r="Q124" s="132"/>
      <c r="R124" s="130"/>
      <c r="S124" s="130"/>
      <c r="T124" s="130"/>
      <c r="U124" s="130"/>
      <c r="V124" s="130"/>
      <c r="W124" s="130"/>
      <c r="X124" s="130"/>
      <c r="Y124" s="133"/>
      <c r="Z124" s="130"/>
      <c r="AA124" s="134"/>
      <c r="AB124" s="130"/>
      <c r="AC124" s="130"/>
      <c r="AD124" s="130"/>
      <c r="AE124" s="130"/>
    </row>
    <row r="125" spans="1:31" ht="14.25" customHeight="1" x14ac:dyDescent="0.3">
      <c r="A125" s="130"/>
      <c r="B125" s="130"/>
      <c r="C125" s="130"/>
      <c r="D125" s="130"/>
      <c r="E125" s="130"/>
      <c r="F125" s="130"/>
      <c r="G125" s="130"/>
      <c r="H125" s="130"/>
      <c r="I125" s="131"/>
      <c r="J125" s="130"/>
      <c r="K125" s="132"/>
      <c r="L125" s="132"/>
      <c r="M125" s="132"/>
      <c r="N125" s="132"/>
      <c r="O125" s="132"/>
      <c r="P125" s="132"/>
      <c r="Q125" s="132"/>
      <c r="R125" s="130"/>
      <c r="S125" s="130"/>
      <c r="T125" s="130"/>
      <c r="U125" s="130"/>
      <c r="V125" s="130"/>
      <c r="W125" s="130"/>
      <c r="X125" s="130"/>
      <c r="Y125" s="133"/>
      <c r="Z125" s="130"/>
      <c r="AA125" s="134"/>
      <c r="AB125" s="130"/>
      <c r="AC125" s="130"/>
      <c r="AD125" s="130"/>
      <c r="AE125" s="130"/>
    </row>
    <row r="126" spans="1:31" ht="14.25" customHeight="1" x14ac:dyDescent="0.3">
      <c r="A126" s="130"/>
      <c r="B126" s="130"/>
      <c r="C126" s="130"/>
      <c r="D126" s="130"/>
      <c r="E126" s="130"/>
      <c r="F126" s="130"/>
      <c r="G126" s="130"/>
      <c r="H126" s="130"/>
      <c r="I126" s="131"/>
      <c r="J126" s="130"/>
      <c r="K126" s="132"/>
      <c r="L126" s="132"/>
      <c r="M126" s="132"/>
      <c r="N126" s="132"/>
      <c r="O126" s="132"/>
      <c r="P126" s="132"/>
      <c r="Q126" s="132"/>
      <c r="R126" s="130"/>
      <c r="S126" s="130"/>
      <c r="T126" s="130"/>
      <c r="U126" s="130"/>
      <c r="V126" s="130"/>
      <c r="W126" s="130"/>
      <c r="X126" s="130"/>
      <c r="Y126" s="133"/>
      <c r="Z126" s="130"/>
      <c r="AA126" s="134"/>
      <c r="AB126" s="130"/>
      <c r="AC126" s="130"/>
      <c r="AD126" s="130"/>
      <c r="AE126" s="130"/>
    </row>
    <row r="127" spans="1:31" ht="14.25" customHeight="1" x14ac:dyDescent="0.3">
      <c r="A127" s="130"/>
      <c r="B127" s="130"/>
      <c r="C127" s="130"/>
      <c r="D127" s="130"/>
      <c r="E127" s="130"/>
      <c r="F127" s="130"/>
      <c r="G127" s="130"/>
      <c r="H127" s="130"/>
      <c r="I127" s="131"/>
      <c r="J127" s="130"/>
      <c r="K127" s="132"/>
      <c r="L127" s="132"/>
      <c r="M127" s="132"/>
      <c r="N127" s="132"/>
      <c r="O127" s="132"/>
      <c r="P127" s="132"/>
      <c r="Q127" s="132"/>
      <c r="R127" s="130"/>
      <c r="S127" s="130"/>
      <c r="T127" s="130"/>
      <c r="U127" s="130"/>
      <c r="V127" s="130"/>
      <c r="W127" s="130"/>
      <c r="X127" s="130"/>
      <c r="Y127" s="133"/>
      <c r="Z127" s="130"/>
      <c r="AA127" s="134"/>
      <c r="AB127" s="130"/>
      <c r="AC127" s="130"/>
      <c r="AD127" s="130"/>
      <c r="AE127" s="130"/>
    </row>
    <row r="128" spans="1:31" ht="14.25" customHeight="1" x14ac:dyDescent="0.3">
      <c r="A128" s="130"/>
      <c r="B128" s="130"/>
      <c r="C128" s="130"/>
      <c r="D128" s="130"/>
      <c r="E128" s="130"/>
      <c r="F128" s="130"/>
      <c r="G128" s="130"/>
      <c r="H128" s="130"/>
      <c r="I128" s="131"/>
      <c r="J128" s="130"/>
      <c r="K128" s="132"/>
      <c r="L128" s="132"/>
      <c r="M128" s="132"/>
      <c r="N128" s="132"/>
      <c r="O128" s="132"/>
      <c r="P128" s="132"/>
      <c r="Q128" s="132"/>
      <c r="R128" s="130"/>
      <c r="S128" s="130"/>
      <c r="T128" s="130"/>
      <c r="U128" s="130"/>
      <c r="V128" s="130"/>
      <c r="W128" s="130"/>
      <c r="X128" s="130"/>
      <c r="Y128" s="133"/>
      <c r="Z128" s="130"/>
      <c r="AA128" s="134"/>
      <c r="AB128" s="130"/>
      <c r="AC128" s="130"/>
      <c r="AD128" s="130"/>
      <c r="AE128" s="130"/>
    </row>
    <row r="129" spans="1:31" ht="14.25" customHeight="1" x14ac:dyDescent="0.3">
      <c r="A129" s="130"/>
      <c r="B129" s="130"/>
      <c r="C129" s="130"/>
      <c r="D129" s="130"/>
      <c r="E129" s="130"/>
      <c r="F129" s="130"/>
      <c r="G129" s="130"/>
      <c r="H129" s="130"/>
      <c r="I129" s="131"/>
      <c r="J129" s="130"/>
      <c r="K129" s="132"/>
      <c r="L129" s="132"/>
      <c r="M129" s="132"/>
      <c r="N129" s="132"/>
      <c r="O129" s="132"/>
      <c r="P129" s="132"/>
      <c r="Q129" s="132"/>
      <c r="R129" s="130"/>
      <c r="S129" s="130"/>
      <c r="T129" s="130"/>
      <c r="U129" s="130"/>
      <c r="V129" s="130"/>
      <c r="W129" s="130"/>
      <c r="X129" s="130"/>
      <c r="Y129" s="133"/>
      <c r="Z129" s="130"/>
      <c r="AA129" s="134"/>
      <c r="AB129" s="130"/>
      <c r="AC129" s="130"/>
      <c r="AD129" s="130"/>
      <c r="AE129" s="130"/>
    </row>
    <row r="130" spans="1:31" ht="14.25" customHeight="1" x14ac:dyDescent="0.3">
      <c r="A130" s="130"/>
      <c r="B130" s="130"/>
      <c r="C130" s="130"/>
      <c r="D130" s="130"/>
      <c r="E130" s="130"/>
      <c r="F130" s="130"/>
      <c r="G130" s="130"/>
      <c r="H130" s="130"/>
      <c r="I130" s="131"/>
      <c r="J130" s="130"/>
      <c r="K130" s="132"/>
      <c r="L130" s="132"/>
      <c r="M130" s="132"/>
      <c r="N130" s="132"/>
      <c r="O130" s="132"/>
      <c r="P130" s="132"/>
      <c r="Q130" s="132"/>
      <c r="R130" s="130"/>
      <c r="S130" s="130"/>
      <c r="T130" s="130"/>
      <c r="U130" s="130"/>
      <c r="V130" s="130"/>
      <c r="W130" s="130"/>
      <c r="X130" s="130"/>
      <c r="Y130" s="133"/>
      <c r="Z130" s="130"/>
      <c r="AA130" s="134"/>
      <c r="AB130" s="130"/>
      <c r="AC130" s="130"/>
      <c r="AD130" s="130"/>
      <c r="AE130" s="130"/>
    </row>
    <row r="131" spans="1:31" ht="14.25" customHeight="1" x14ac:dyDescent="0.3">
      <c r="A131" s="130"/>
      <c r="B131" s="130"/>
      <c r="C131" s="130"/>
      <c r="D131" s="130"/>
      <c r="E131" s="130"/>
      <c r="F131" s="130"/>
      <c r="G131" s="130"/>
      <c r="H131" s="130"/>
      <c r="I131" s="131"/>
      <c r="J131" s="130"/>
      <c r="K131" s="132"/>
      <c r="L131" s="132"/>
      <c r="M131" s="132"/>
      <c r="N131" s="132"/>
      <c r="O131" s="132"/>
      <c r="P131" s="132"/>
      <c r="Q131" s="132"/>
      <c r="R131" s="130"/>
      <c r="S131" s="130"/>
      <c r="T131" s="130"/>
      <c r="U131" s="130"/>
      <c r="V131" s="130"/>
      <c r="W131" s="130"/>
      <c r="X131" s="130"/>
      <c r="Y131" s="133"/>
      <c r="Z131" s="130"/>
      <c r="AA131" s="134"/>
      <c r="AB131" s="130"/>
      <c r="AC131" s="130"/>
      <c r="AD131" s="130"/>
      <c r="AE131" s="130"/>
    </row>
    <row r="132" spans="1:31" ht="14.25" customHeight="1" x14ac:dyDescent="0.3">
      <c r="A132" s="130"/>
      <c r="B132" s="130"/>
      <c r="C132" s="130"/>
      <c r="D132" s="130"/>
      <c r="E132" s="130"/>
      <c r="F132" s="130"/>
      <c r="G132" s="130"/>
      <c r="H132" s="130"/>
      <c r="I132" s="131"/>
      <c r="J132" s="130"/>
      <c r="K132" s="132"/>
      <c r="L132" s="132"/>
      <c r="M132" s="132"/>
      <c r="N132" s="132"/>
      <c r="O132" s="132"/>
      <c r="P132" s="132"/>
      <c r="Q132" s="132"/>
      <c r="R132" s="130"/>
      <c r="S132" s="130"/>
      <c r="T132" s="130"/>
      <c r="U132" s="130"/>
      <c r="V132" s="130"/>
      <c r="W132" s="130"/>
      <c r="X132" s="130"/>
      <c r="Y132" s="133"/>
      <c r="Z132" s="130"/>
      <c r="AA132" s="134"/>
      <c r="AB132" s="130"/>
      <c r="AC132" s="130"/>
      <c r="AD132" s="130"/>
      <c r="AE132" s="130"/>
    </row>
    <row r="133" spans="1:31" ht="14.25" customHeight="1" x14ac:dyDescent="0.3">
      <c r="A133" s="130"/>
      <c r="B133" s="130"/>
      <c r="C133" s="130"/>
      <c r="D133" s="130"/>
      <c r="E133" s="130"/>
      <c r="F133" s="130"/>
      <c r="G133" s="130"/>
      <c r="H133" s="130"/>
      <c r="I133" s="131"/>
      <c r="J133" s="130"/>
      <c r="K133" s="132"/>
      <c r="L133" s="132"/>
      <c r="M133" s="132"/>
      <c r="N133" s="132"/>
      <c r="O133" s="132"/>
      <c r="P133" s="132"/>
      <c r="Q133" s="132"/>
      <c r="R133" s="130"/>
      <c r="S133" s="130"/>
      <c r="T133" s="130"/>
      <c r="U133" s="130"/>
      <c r="V133" s="130"/>
      <c r="W133" s="130"/>
      <c r="X133" s="130"/>
      <c r="Y133" s="133"/>
      <c r="Z133" s="130"/>
      <c r="AA133" s="134"/>
      <c r="AB133" s="130"/>
      <c r="AC133" s="130"/>
      <c r="AD133" s="130"/>
      <c r="AE133" s="130"/>
    </row>
    <row r="134" spans="1:31" ht="14.25" customHeight="1" x14ac:dyDescent="0.3">
      <c r="A134" s="130"/>
      <c r="B134" s="130"/>
      <c r="C134" s="130"/>
      <c r="D134" s="130"/>
      <c r="E134" s="130"/>
      <c r="F134" s="130"/>
      <c r="G134" s="130"/>
      <c r="H134" s="130"/>
      <c r="I134" s="131"/>
      <c r="J134" s="130"/>
      <c r="K134" s="132"/>
      <c r="L134" s="132"/>
      <c r="M134" s="132"/>
      <c r="N134" s="132"/>
      <c r="O134" s="132"/>
      <c r="P134" s="132"/>
      <c r="Q134" s="132"/>
      <c r="R134" s="130"/>
      <c r="S134" s="130"/>
      <c r="T134" s="130"/>
      <c r="U134" s="130"/>
      <c r="V134" s="130"/>
      <c r="W134" s="130"/>
      <c r="X134" s="130"/>
      <c r="Y134" s="133"/>
      <c r="Z134" s="130"/>
      <c r="AA134" s="134"/>
      <c r="AB134" s="130"/>
      <c r="AC134" s="130"/>
      <c r="AD134" s="130"/>
      <c r="AE134" s="130"/>
    </row>
    <row r="135" spans="1:31" ht="14.25" customHeight="1" x14ac:dyDescent="0.3">
      <c r="A135" s="130"/>
      <c r="B135" s="130"/>
      <c r="C135" s="130"/>
      <c r="D135" s="130"/>
      <c r="E135" s="130"/>
      <c r="F135" s="130"/>
      <c r="G135" s="130"/>
      <c r="H135" s="130"/>
      <c r="I135" s="131"/>
      <c r="J135" s="130"/>
      <c r="K135" s="132"/>
      <c r="L135" s="132"/>
      <c r="M135" s="132"/>
      <c r="N135" s="132"/>
      <c r="O135" s="132"/>
      <c r="P135" s="132"/>
      <c r="Q135" s="132"/>
      <c r="R135" s="130"/>
      <c r="S135" s="130"/>
      <c r="T135" s="130"/>
      <c r="U135" s="130"/>
      <c r="V135" s="130"/>
      <c r="W135" s="130"/>
      <c r="X135" s="130"/>
      <c r="Y135" s="133"/>
      <c r="Z135" s="130"/>
      <c r="AA135" s="134"/>
      <c r="AB135" s="130"/>
      <c r="AC135" s="130"/>
      <c r="AD135" s="130"/>
      <c r="AE135" s="130"/>
    </row>
    <row r="136" spans="1:31" ht="14.25" customHeight="1" x14ac:dyDescent="0.3">
      <c r="A136" s="130"/>
      <c r="B136" s="130"/>
      <c r="C136" s="130"/>
      <c r="D136" s="130"/>
      <c r="E136" s="130"/>
      <c r="F136" s="130"/>
      <c r="G136" s="130"/>
      <c r="H136" s="130"/>
      <c r="I136" s="131"/>
      <c r="J136" s="130"/>
      <c r="K136" s="132"/>
      <c r="L136" s="132"/>
      <c r="M136" s="132"/>
      <c r="N136" s="132"/>
      <c r="O136" s="132"/>
      <c r="P136" s="132"/>
      <c r="Q136" s="132"/>
      <c r="R136" s="130"/>
      <c r="S136" s="130"/>
      <c r="T136" s="130"/>
      <c r="U136" s="130"/>
      <c r="V136" s="130"/>
      <c r="W136" s="130"/>
      <c r="X136" s="130"/>
      <c r="Y136" s="133"/>
      <c r="Z136" s="130"/>
      <c r="AA136" s="134"/>
      <c r="AB136" s="130"/>
      <c r="AC136" s="130"/>
      <c r="AD136" s="130"/>
      <c r="AE136" s="130"/>
    </row>
    <row r="137" spans="1:31" ht="14.25" customHeight="1" x14ac:dyDescent="0.3">
      <c r="A137" s="130"/>
      <c r="B137" s="130"/>
      <c r="C137" s="130"/>
      <c r="D137" s="130"/>
      <c r="E137" s="130"/>
      <c r="F137" s="130"/>
      <c r="G137" s="130"/>
      <c r="H137" s="130"/>
      <c r="I137" s="131"/>
      <c r="J137" s="130"/>
      <c r="K137" s="132"/>
      <c r="L137" s="132"/>
      <c r="M137" s="132"/>
      <c r="N137" s="132"/>
      <c r="O137" s="132"/>
      <c r="P137" s="132"/>
      <c r="Q137" s="132"/>
      <c r="R137" s="130"/>
      <c r="S137" s="130"/>
      <c r="T137" s="130"/>
      <c r="U137" s="130"/>
      <c r="V137" s="130"/>
      <c r="W137" s="130"/>
      <c r="X137" s="130"/>
      <c r="Y137" s="133"/>
      <c r="Z137" s="130"/>
      <c r="AA137" s="134"/>
      <c r="AB137" s="130"/>
      <c r="AC137" s="130"/>
      <c r="AD137" s="130"/>
      <c r="AE137" s="130"/>
    </row>
    <row r="138" spans="1:31" ht="14.25" customHeight="1" x14ac:dyDescent="0.3">
      <c r="A138" s="130"/>
      <c r="B138" s="130"/>
      <c r="C138" s="130"/>
      <c r="D138" s="130"/>
      <c r="E138" s="130"/>
      <c r="F138" s="130"/>
      <c r="G138" s="130"/>
      <c r="H138" s="130"/>
      <c r="I138" s="131"/>
      <c r="J138" s="130"/>
      <c r="K138" s="132"/>
      <c r="L138" s="132"/>
      <c r="M138" s="132"/>
      <c r="N138" s="132"/>
      <c r="O138" s="132"/>
      <c r="P138" s="132"/>
      <c r="Q138" s="132"/>
      <c r="R138" s="130"/>
      <c r="S138" s="130"/>
      <c r="T138" s="130"/>
      <c r="U138" s="130"/>
      <c r="V138" s="130"/>
      <c r="W138" s="130"/>
      <c r="X138" s="130"/>
      <c r="Y138" s="133"/>
      <c r="Z138" s="130"/>
      <c r="AA138" s="134"/>
      <c r="AB138" s="130"/>
      <c r="AC138" s="130"/>
      <c r="AD138" s="130"/>
      <c r="AE138" s="130"/>
    </row>
    <row r="139" spans="1:31" ht="14.25" customHeight="1" x14ac:dyDescent="0.3">
      <c r="A139" s="130"/>
      <c r="B139" s="130"/>
      <c r="C139" s="130"/>
      <c r="D139" s="130"/>
      <c r="E139" s="130"/>
      <c r="F139" s="130"/>
      <c r="G139" s="130"/>
      <c r="H139" s="130"/>
      <c r="I139" s="131"/>
      <c r="J139" s="130"/>
      <c r="K139" s="132"/>
      <c r="L139" s="132"/>
      <c r="M139" s="132"/>
      <c r="N139" s="132"/>
      <c r="O139" s="132"/>
      <c r="P139" s="132"/>
      <c r="Q139" s="132"/>
      <c r="R139" s="130"/>
      <c r="S139" s="130"/>
      <c r="T139" s="130"/>
      <c r="U139" s="130"/>
      <c r="V139" s="130"/>
      <c r="W139" s="130"/>
      <c r="X139" s="130"/>
      <c r="Y139" s="133"/>
      <c r="Z139" s="130"/>
      <c r="AA139" s="134"/>
      <c r="AB139" s="130"/>
      <c r="AC139" s="130"/>
      <c r="AD139" s="130"/>
      <c r="AE139" s="130"/>
    </row>
    <row r="140" spans="1:31" ht="14.25" customHeight="1" x14ac:dyDescent="0.3">
      <c r="A140" s="130"/>
      <c r="B140" s="130"/>
      <c r="C140" s="130"/>
      <c r="D140" s="130"/>
      <c r="E140" s="130"/>
      <c r="F140" s="130"/>
      <c r="G140" s="130"/>
      <c r="H140" s="130"/>
      <c r="I140" s="131"/>
      <c r="J140" s="130"/>
      <c r="K140" s="132"/>
      <c r="L140" s="132"/>
      <c r="M140" s="132"/>
      <c r="N140" s="132"/>
      <c r="O140" s="132"/>
      <c r="P140" s="132"/>
      <c r="Q140" s="132"/>
      <c r="R140" s="130"/>
      <c r="S140" s="130"/>
      <c r="T140" s="130"/>
      <c r="U140" s="130"/>
      <c r="V140" s="130"/>
      <c r="W140" s="130"/>
      <c r="X140" s="130"/>
      <c r="Y140" s="133"/>
      <c r="Z140" s="130"/>
      <c r="AA140" s="134"/>
      <c r="AB140" s="130"/>
      <c r="AC140" s="130"/>
      <c r="AD140" s="130"/>
      <c r="AE140" s="130"/>
    </row>
    <row r="141" spans="1:31" ht="14.25" customHeight="1" x14ac:dyDescent="0.3">
      <c r="A141" s="130"/>
      <c r="B141" s="130"/>
      <c r="C141" s="130"/>
      <c r="D141" s="130"/>
      <c r="E141" s="130"/>
      <c r="F141" s="130"/>
      <c r="G141" s="130"/>
      <c r="H141" s="130"/>
      <c r="I141" s="131"/>
      <c r="J141" s="130"/>
      <c r="K141" s="132"/>
      <c r="L141" s="132"/>
      <c r="M141" s="132"/>
      <c r="N141" s="132"/>
      <c r="O141" s="132"/>
      <c r="P141" s="132"/>
      <c r="Q141" s="132"/>
      <c r="R141" s="130"/>
      <c r="S141" s="130"/>
      <c r="T141" s="130"/>
      <c r="U141" s="130"/>
      <c r="V141" s="130"/>
      <c r="W141" s="130"/>
      <c r="X141" s="130"/>
      <c r="Y141" s="133"/>
      <c r="Z141" s="130"/>
      <c r="AA141" s="134"/>
      <c r="AB141" s="130"/>
      <c r="AC141" s="130"/>
      <c r="AD141" s="130"/>
      <c r="AE141" s="130"/>
    </row>
    <row r="142" spans="1:31" ht="14.25" customHeight="1" x14ac:dyDescent="0.3">
      <c r="A142" s="130"/>
      <c r="B142" s="130"/>
      <c r="C142" s="130"/>
      <c r="D142" s="130"/>
      <c r="E142" s="130"/>
      <c r="F142" s="130"/>
      <c r="G142" s="130"/>
      <c r="H142" s="130"/>
      <c r="I142" s="131"/>
      <c r="J142" s="130"/>
      <c r="K142" s="132"/>
      <c r="L142" s="132"/>
      <c r="M142" s="132"/>
      <c r="N142" s="132"/>
      <c r="O142" s="132"/>
      <c r="P142" s="132"/>
      <c r="Q142" s="132"/>
      <c r="R142" s="130"/>
      <c r="S142" s="130"/>
      <c r="T142" s="130"/>
      <c r="U142" s="130"/>
      <c r="V142" s="130"/>
      <c r="W142" s="130"/>
      <c r="X142" s="130"/>
      <c r="Y142" s="133"/>
      <c r="Z142" s="130"/>
      <c r="AA142" s="134"/>
      <c r="AB142" s="130"/>
      <c r="AC142" s="130"/>
      <c r="AD142" s="130"/>
      <c r="AE142" s="130"/>
    </row>
    <row r="143" spans="1:31" ht="14.25" customHeight="1" x14ac:dyDescent="0.3">
      <c r="A143" s="130"/>
      <c r="B143" s="130"/>
      <c r="C143" s="130"/>
      <c r="D143" s="130"/>
      <c r="E143" s="130"/>
      <c r="F143" s="130"/>
      <c r="G143" s="130"/>
      <c r="H143" s="130"/>
      <c r="I143" s="131"/>
      <c r="J143" s="130"/>
      <c r="K143" s="132"/>
      <c r="L143" s="132"/>
      <c r="M143" s="132"/>
      <c r="N143" s="132"/>
      <c r="O143" s="132"/>
      <c r="P143" s="132"/>
      <c r="Q143" s="132"/>
      <c r="R143" s="130"/>
      <c r="S143" s="130"/>
      <c r="T143" s="130"/>
      <c r="U143" s="130"/>
      <c r="V143" s="130"/>
      <c r="W143" s="130"/>
      <c r="X143" s="130"/>
      <c r="Y143" s="133"/>
      <c r="Z143" s="130"/>
      <c r="AA143" s="134"/>
      <c r="AB143" s="130"/>
      <c r="AC143" s="130"/>
      <c r="AD143" s="130"/>
      <c r="AE143" s="130"/>
    </row>
    <row r="144" spans="1:31" ht="14.25" customHeight="1" x14ac:dyDescent="0.3">
      <c r="A144" s="130"/>
      <c r="B144" s="130"/>
      <c r="C144" s="130"/>
      <c r="D144" s="130"/>
      <c r="E144" s="130"/>
      <c r="F144" s="130"/>
      <c r="G144" s="130"/>
      <c r="H144" s="130"/>
      <c r="I144" s="131"/>
      <c r="J144" s="130"/>
      <c r="K144" s="132"/>
      <c r="L144" s="132"/>
      <c r="M144" s="132"/>
      <c r="N144" s="132"/>
      <c r="O144" s="132"/>
      <c r="P144" s="132"/>
      <c r="Q144" s="132"/>
      <c r="R144" s="130"/>
      <c r="S144" s="130"/>
      <c r="T144" s="130"/>
      <c r="U144" s="130"/>
      <c r="V144" s="130"/>
      <c r="W144" s="130"/>
      <c r="X144" s="130"/>
      <c r="Y144" s="133"/>
      <c r="Z144" s="130"/>
      <c r="AA144" s="134"/>
      <c r="AB144" s="130"/>
      <c r="AC144" s="130"/>
      <c r="AD144" s="130"/>
      <c r="AE144" s="130"/>
    </row>
    <row r="145" spans="1:31" ht="14.25" customHeight="1" x14ac:dyDescent="0.3">
      <c r="A145" s="130"/>
      <c r="B145" s="130"/>
      <c r="C145" s="130"/>
      <c r="D145" s="130"/>
      <c r="E145" s="130"/>
      <c r="F145" s="130"/>
      <c r="G145" s="130"/>
      <c r="H145" s="130"/>
      <c r="I145" s="131"/>
      <c r="J145" s="130"/>
      <c r="K145" s="132"/>
      <c r="L145" s="132"/>
      <c r="M145" s="132"/>
      <c r="N145" s="132"/>
      <c r="O145" s="132"/>
      <c r="P145" s="132"/>
      <c r="Q145" s="132"/>
      <c r="R145" s="130"/>
      <c r="S145" s="130"/>
      <c r="T145" s="130"/>
      <c r="U145" s="130"/>
      <c r="V145" s="130"/>
      <c r="W145" s="130"/>
      <c r="X145" s="130"/>
      <c r="Y145" s="133"/>
      <c r="Z145" s="130"/>
      <c r="AA145" s="134"/>
      <c r="AB145" s="130"/>
      <c r="AC145" s="130"/>
      <c r="AD145" s="130"/>
      <c r="AE145" s="130"/>
    </row>
    <row r="146" spans="1:31" ht="14.25" customHeight="1" x14ac:dyDescent="0.3">
      <c r="A146" s="130"/>
      <c r="B146" s="130"/>
      <c r="C146" s="130"/>
      <c r="D146" s="130"/>
      <c r="E146" s="130"/>
      <c r="F146" s="130"/>
      <c r="G146" s="130"/>
      <c r="H146" s="130"/>
      <c r="I146" s="131"/>
      <c r="J146" s="130"/>
      <c r="K146" s="132"/>
      <c r="L146" s="132"/>
      <c r="M146" s="132"/>
      <c r="N146" s="132"/>
      <c r="O146" s="132"/>
      <c r="P146" s="132"/>
      <c r="Q146" s="132"/>
      <c r="R146" s="130"/>
      <c r="S146" s="130"/>
      <c r="T146" s="130"/>
      <c r="U146" s="130"/>
      <c r="V146" s="130"/>
      <c r="W146" s="130"/>
      <c r="X146" s="130"/>
      <c r="Y146" s="133"/>
      <c r="Z146" s="130"/>
      <c r="AA146" s="134"/>
      <c r="AB146" s="130"/>
      <c r="AC146" s="130"/>
      <c r="AD146" s="130"/>
      <c r="AE146" s="130"/>
    </row>
    <row r="147" spans="1:31" ht="14.25" customHeight="1" x14ac:dyDescent="0.3">
      <c r="A147" s="130"/>
      <c r="B147" s="130"/>
      <c r="C147" s="130"/>
      <c r="D147" s="130"/>
      <c r="E147" s="130"/>
      <c r="F147" s="130"/>
      <c r="G147" s="130"/>
      <c r="H147" s="130"/>
      <c r="I147" s="131"/>
      <c r="J147" s="130"/>
      <c r="K147" s="132"/>
      <c r="L147" s="132"/>
      <c r="M147" s="132"/>
      <c r="N147" s="132"/>
      <c r="O147" s="132"/>
      <c r="P147" s="132"/>
      <c r="Q147" s="132"/>
      <c r="R147" s="130"/>
      <c r="S147" s="130"/>
      <c r="T147" s="130"/>
      <c r="U147" s="130"/>
      <c r="V147" s="130"/>
      <c r="W147" s="130"/>
      <c r="X147" s="130"/>
      <c r="Y147" s="133"/>
      <c r="Z147" s="130"/>
      <c r="AA147" s="134"/>
      <c r="AB147" s="130"/>
      <c r="AC147" s="130"/>
      <c r="AD147" s="130"/>
      <c r="AE147" s="130"/>
    </row>
    <row r="148" spans="1:31" ht="14.25" customHeight="1" x14ac:dyDescent="0.3">
      <c r="A148" s="130"/>
      <c r="B148" s="130"/>
      <c r="C148" s="130"/>
      <c r="D148" s="130"/>
      <c r="E148" s="130"/>
      <c r="F148" s="130"/>
      <c r="G148" s="130"/>
      <c r="H148" s="130"/>
      <c r="I148" s="131"/>
      <c r="J148" s="130"/>
      <c r="K148" s="132"/>
      <c r="L148" s="132"/>
      <c r="M148" s="132"/>
      <c r="N148" s="132"/>
      <c r="O148" s="132"/>
      <c r="P148" s="132"/>
      <c r="Q148" s="132"/>
      <c r="R148" s="130"/>
      <c r="S148" s="130"/>
      <c r="T148" s="130"/>
      <c r="U148" s="130"/>
      <c r="V148" s="130"/>
      <c r="W148" s="130"/>
      <c r="X148" s="130"/>
      <c r="Y148" s="133"/>
      <c r="Z148" s="130"/>
      <c r="AA148" s="134"/>
      <c r="AB148" s="130"/>
      <c r="AC148" s="130"/>
      <c r="AD148" s="130"/>
      <c r="AE148" s="130"/>
    </row>
    <row r="149" spans="1:31" ht="14.25" customHeight="1" x14ac:dyDescent="0.3">
      <c r="A149" s="130"/>
      <c r="B149" s="130"/>
      <c r="C149" s="130"/>
      <c r="D149" s="130"/>
      <c r="E149" s="130"/>
      <c r="F149" s="130"/>
      <c r="G149" s="130"/>
      <c r="H149" s="130"/>
      <c r="I149" s="131"/>
      <c r="J149" s="130"/>
      <c r="K149" s="132"/>
      <c r="L149" s="132"/>
      <c r="M149" s="132"/>
      <c r="N149" s="132"/>
      <c r="O149" s="132"/>
      <c r="P149" s="132"/>
      <c r="Q149" s="132"/>
      <c r="R149" s="130"/>
      <c r="S149" s="130"/>
      <c r="T149" s="130"/>
      <c r="U149" s="130"/>
      <c r="V149" s="130"/>
      <c r="W149" s="130"/>
      <c r="X149" s="130"/>
      <c r="Y149" s="133"/>
      <c r="Z149" s="130"/>
      <c r="AA149" s="134"/>
      <c r="AB149" s="130"/>
      <c r="AC149" s="130"/>
      <c r="AD149" s="130"/>
      <c r="AE149" s="130"/>
    </row>
    <row r="150" spans="1:31" ht="14.25" customHeight="1" x14ac:dyDescent="0.3">
      <c r="A150" s="130"/>
      <c r="B150" s="130"/>
      <c r="C150" s="130"/>
      <c r="D150" s="130"/>
      <c r="E150" s="130"/>
      <c r="F150" s="130"/>
      <c r="G150" s="130"/>
      <c r="H150" s="130"/>
      <c r="I150" s="131"/>
      <c r="J150" s="130"/>
      <c r="K150" s="132"/>
      <c r="L150" s="132"/>
      <c r="M150" s="132"/>
      <c r="N150" s="132"/>
      <c r="O150" s="132"/>
      <c r="P150" s="132"/>
      <c r="Q150" s="132"/>
      <c r="R150" s="130"/>
      <c r="S150" s="130"/>
      <c r="T150" s="130"/>
      <c r="U150" s="130"/>
      <c r="V150" s="130"/>
      <c r="W150" s="130"/>
      <c r="X150" s="130"/>
      <c r="Y150" s="133"/>
      <c r="Z150" s="130"/>
      <c r="AA150" s="134"/>
      <c r="AB150" s="130"/>
      <c r="AC150" s="130"/>
      <c r="AD150" s="130"/>
      <c r="AE150" s="130"/>
    </row>
    <row r="151" spans="1:31" ht="14.25" customHeight="1" x14ac:dyDescent="0.3">
      <c r="A151" s="130"/>
      <c r="B151" s="130"/>
      <c r="C151" s="130"/>
      <c r="D151" s="130"/>
      <c r="E151" s="130"/>
      <c r="F151" s="130"/>
      <c r="G151" s="130"/>
      <c r="H151" s="130"/>
      <c r="I151" s="131"/>
      <c r="J151" s="130"/>
      <c r="K151" s="132"/>
      <c r="L151" s="132"/>
      <c r="M151" s="132"/>
      <c r="N151" s="132"/>
      <c r="O151" s="132"/>
      <c r="P151" s="132"/>
      <c r="Q151" s="132"/>
      <c r="R151" s="130"/>
      <c r="S151" s="130"/>
      <c r="T151" s="130"/>
      <c r="U151" s="130"/>
      <c r="V151" s="130"/>
      <c r="W151" s="130"/>
      <c r="X151" s="130"/>
      <c r="Y151" s="133"/>
      <c r="Z151" s="130"/>
      <c r="AA151" s="134"/>
      <c r="AB151" s="130"/>
      <c r="AC151" s="130"/>
      <c r="AD151" s="130"/>
      <c r="AE151" s="130"/>
    </row>
    <row r="152" spans="1:31" ht="14.25" customHeight="1" x14ac:dyDescent="0.3">
      <c r="A152" s="130"/>
      <c r="B152" s="130"/>
      <c r="C152" s="130"/>
      <c r="D152" s="130"/>
      <c r="E152" s="130"/>
      <c r="F152" s="130"/>
      <c r="G152" s="130"/>
      <c r="H152" s="130"/>
      <c r="I152" s="131"/>
      <c r="J152" s="130"/>
      <c r="K152" s="132"/>
      <c r="L152" s="132"/>
      <c r="M152" s="132"/>
      <c r="N152" s="132"/>
      <c r="O152" s="132"/>
      <c r="P152" s="132"/>
      <c r="Q152" s="132"/>
      <c r="R152" s="130"/>
      <c r="S152" s="130"/>
      <c r="T152" s="130"/>
      <c r="U152" s="130"/>
      <c r="V152" s="130"/>
      <c r="W152" s="130"/>
      <c r="X152" s="130"/>
      <c r="Y152" s="133"/>
      <c r="Z152" s="130"/>
      <c r="AA152" s="134"/>
      <c r="AB152" s="130"/>
      <c r="AC152" s="130"/>
      <c r="AD152" s="130"/>
      <c r="AE152" s="130"/>
    </row>
    <row r="153" spans="1:31" ht="14.25" customHeight="1" x14ac:dyDescent="0.3">
      <c r="A153" s="130"/>
      <c r="B153" s="130"/>
      <c r="C153" s="130"/>
      <c r="D153" s="130"/>
      <c r="E153" s="130"/>
      <c r="F153" s="130"/>
      <c r="G153" s="130"/>
      <c r="H153" s="130"/>
      <c r="I153" s="131"/>
      <c r="J153" s="130"/>
      <c r="K153" s="132"/>
      <c r="L153" s="132"/>
      <c r="M153" s="132"/>
      <c r="N153" s="132"/>
      <c r="O153" s="132"/>
      <c r="P153" s="132"/>
      <c r="Q153" s="132"/>
      <c r="R153" s="130"/>
      <c r="S153" s="130"/>
      <c r="T153" s="130"/>
      <c r="U153" s="130"/>
      <c r="V153" s="130"/>
      <c r="W153" s="130"/>
      <c r="X153" s="130"/>
      <c r="Y153" s="133"/>
      <c r="Z153" s="130"/>
      <c r="AA153" s="134"/>
      <c r="AB153" s="130"/>
      <c r="AC153" s="130"/>
      <c r="AD153" s="130"/>
      <c r="AE153" s="130"/>
    </row>
    <row r="154" spans="1:31" ht="14.25" customHeight="1" x14ac:dyDescent="0.3">
      <c r="A154" s="130"/>
      <c r="B154" s="130"/>
      <c r="C154" s="130"/>
      <c r="D154" s="130"/>
      <c r="E154" s="130"/>
      <c r="F154" s="130"/>
      <c r="G154" s="130"/>
      <c r="H154" s="130"/>
      <c r="I154" s="131"/>
      <c r="J154" s="130"/>
      <c r="K154" s="132"/>
      <c r="L154" s="132"/>
      <c r="M154" s="132"/>
      <c r="N154" s="132"/>
      <c r="O154" s="132"/>
      <c r="P154" s="132"/>
      <c r="Q154" s="132"/>
      <c r="R154" s="130"/>
      <c r="S154" s="130"/>
      <c r="T154" s="130"/>
      <c r="U154" s="130"/>
      <c r="V154" s="130"/>
      <c r="W154" s="130"/>
      <c r="X154" s="130"/>
      <c r="Y154" s="133"/>
      <c r="Z154" s="130"/>
      <c r="AA154" s="134"/>
      <c r="AB154" s="130"/>
      <c r="AC154" s="130"/>
      <c r="AD154" s="130"/>
      <c r="AE154" s="130"/>
    </row>
    <row r="155" spans="1:31" ht="14.25" customHeight="1" x14ac:dyDescent="0.3">
      <c r="A155" s="130"/>
      <c r="B155" s="130"/>
      <c r="C155" s="130"/>
      <c r="D155" s="130"/>
      <c r="E155" s="130"/>
      <c r="F155" s="130"/>
      <c r="G155" s="130"/>
      <c r="H155" s="130"/>
      <c r="I155" s="131"/>
      <c r="J155" s="130"/>
      <c r="K155" s="132"/>
      <c r="L155" s="132"/>
      <c r="M155" s="132"/>
      <c r="N155" s="132"/>
      <c r="O155" s="132"/>
      <c r="P155" s="132"/>
      <c r="Q155" s="132"/>
      <c r="R155" s="130"/>
      <c r="S155" s="130"/>
      <c r="T155" s="130"/>
      <c r="U155" s="130"/>
      <c r="V155" s="130"/>
      <c r="W155" s="130"/>
      <c r="X155" s="130"/>
      <c r="Y155" s="133"/>
      <c r="Z155" s="130"/>
      <c r="AA155" s="134"/>
      <c r="AB155" s="130"/>
      <c r="AC155" s="130"/>
      <c r="AD155" s="130"/>
      <c r="AE155" s="130"/>
    </row>
    <row r="156" spans="1:31" ht="14.25" customHeight="1" x14ac:dyDescent="0.3">
      <c r="A156" s="130"/>
      <c r="B156" s="130"/>
      <c r="C156" s="130"/>
      <c r="D156" s="130"/>
      <c r="E156" s="130"/>
      <c r="F156" s="130"/>
      <c r="G156" s="130"/>
      <c r="H156" s="130"/>
      <c r="I156" s="131"/>
      <c r="J156" s="130"/>
      <c r="K156" s="132"/>
      <c r="L156" s="132"/>
      <c r="M156" s="132"/>
      <c r="N156" s="132"/>
      <c r="O156" s="132"/>
      <c r="P156" s="132"/>
      <c r="Q156" s="132"/>
      <c r="R156" s="130"/>
      <c r="S156" s="130"/>
      <c r="T156" s="130"/>
      <c r="U156" s="130"/>
      <c r="V156" s="130"/>
      <c r="W156" s="130"/>
      <c r="X156" s="130"/>
      <c r="Y156" s="133"/>
      <c r="Z156" s="130"/>
      <c r="AA156" s="134"/>
      <c r="AB156" s="130"/>
      <c r="AC156" s="130"/>
      <c r="AD156" s="130"/>
      <c r="AE156" s="130"/>
    </row>
    <row r="157" spans="1:31" ht="14.25" customHeight="1" x14ac:dyDescent="0.3">
      <c r="A157" s="130"/>
      <c r="B157" s="130"/>
      <c r="C157" s="130"/>
      <c r="D157" s="130"/>
      <c r="E157" s="130"/>
      <c r="F157" s="130"/>
      <c r="G157" s="130"/>
      <c r="H157" s="130"/>
      <c r="I157" s="131"/>
      <c r="J157" s="130"/>
      <c r="K157" s="132"/>
      <c r="L157" s="132"/>
      <c r="M157" s="132"/>
      <c r="N157" s="132"/>
      <c r="O157" s="132"/>
      <c r="P157" s="132"/>
      <c r="Q157" s="132"/>
      <c r="R157" s="130"/>
      <c r="S157" s="130"/>
      <c r="T157" s="130"/>
      <c r="U157" s="130"/>
      <c r="V157" s="130"/>
      <c r="W157" s="130"/>
      <c r="X157" s="130"/>
      <c r="Y157" s="133"/>
      <c r="Z157" s="130"/>
      <c r="AA157" s="134"/>
      <c r="AB157" s="130"/>
      <c r="AC157" s="130"/>
      <c r="AD157" s="130"/>
      <c r="AE157" s="130"/>
    </row>
    <row r="158" spans="1:31" ht="14.25" customHeight="1" x14ac:dyDescent="0.3">
      <c r="A158" s="130"/>
      <c r="B158" s="130"/>
      <c r="C158" s="130"/>
      <c r="D158" s="130"/>
      <c r="E158" s="130"/>
      <c r="F158" s="130"/>
      <c r="G158" s="130"/>
      <c r="H158" s="130"/>
      <c r="I158" s="131"/>
      <c r="J158" s="130"/>
      <c r="K158" s="132"/>
      <c r="L158" s="132"/>
      <c r="M158" s="132"/>
      <c r="N158" s="132"/>
      <c r="O158" s="132"/>
      <c r="P158" s="132"/>
      <c r="Q158" s="132"/>
      <c r="R158" s="130"/>
      <c r="S158" s="130"/>
      <c r="T158" s="130"/>
      <c r="U158" s="130"/>
      <c r="V158" s="130"/>
      <c r="W158" s="130"/>
      <c r="X158" s="130"/>
      <c r="Y158" s="133"/>
      <c r="Z158" s="130"/>
      <c r="AA158" s="134"/>
      <c r="AB158" s="130"/>
      <c r="AC158" s="130"/>
      <c r="AD158" s="130"/>
      <c r="AE158" s="130"/>
    </row>
    <row r="159" spans="1:31" ht="14.25" customHeight="1" x14ac:dyDescent="0.3">
      <c r="A159" s="130"/>
      <c r="B159" s="130"/>
      <c r="C159" s="130"/>
      <c r="D159" s="130"/>
      <c r="E159" s="130"/>
      <c r="F159" s="130"/>
      <c r="G159" s="130"/>
      <c r="H159" s="130"/>
      <c r="I159" s="131"/>
      <c r="J159" s="130"/>
      <c r="K159" s="132"/>
      <c r="L159" s="132"/>
      <c r="M159" s="132"/>
      <c r="N159" s="132"/>
      <c r="O159" s="132"/>
      <c r="P159" s="132"/>
      <c r="Q159" s="132"/>
      <c r="R159" s="130"/>
      <c r="S159" s="130"/>
      <c r="T159" s="130"/>
      <c r="U159" s="130"/>
      <c r="V159" s="130"/>
      <c r="W159" s="130"/>
      <c r="X159" s="130"/>
      <c r="Y159" s="133"/>
      <c r="Z159" s="130"/>
      <c r="AA159" s="134"/>
      <c r="AB159" s="130"/>
      <c r="AC159" s="130"/>
      <c r="AD159" s="130"/>
      <c r="AE159" s="130"/>
    </row>
    <row r="160" spans="1:31" ht="14.25" customHeight="1" x14ac:dyDescent="0.3">
      <c r="A160" s="130"/>
      <c r="B160" s="130"/>
      <c r="C160" s="130"/>
      <c r="D160" s="130"/>
      <c r="E160" s="130"/>
      <c r="F160" s="130"/>
      <c r="G160" s="130"/>
      <c r="H160" s="130"/>
      <c r="I160" s="131"/>
      <c r="J160" s="130"/>
      <c r="K160" s="132"/>
      <c r="L160" s="132"/>
      <c r="M160" s="132"/>
      <c r="N160" s="132"/>
      <c r="O160" s="132"/>
      <c r="P160" s="132"/>
      <c r="Q160" s="132"/>
      <c r="R160" s="130"/>
      <c r="S160" s="130"/>
      <c r="T160" s="130"/>
      <c r="U160" s="130"/>
      <c r="V160" s="130"/>
      <c r="W160" s="130"/>
      <c r="X160" s="130"/>
      <c r="Y160" s="133"/>
      <c r="Z160" s="130"/>
      <c r="AA160" s="134"/>
      <c r="AB160" s="130"/>
      <c r="AC160" s="130"/>
      <c r="AD160" s="130"/>
      <c r="AE160" s="130"/>
    </row>
    <row r="161" spans="1:31" ht="14.25" customHeight="1" x14ac:dyDescent="0.3">
      <c r="A161" s="130"/>
      <c r="B161" s="130"/>
      <c r="C161" s="130"/>
      <c r="D161" s="130"/>
      <c r="E161" s="130"/>
      <c r="F161" s="130"/>
      <c r="G161" s="130"/>
      <c r="H161" s="130"/>
      <c r="I161" s="131"/>
      <c r="J161" s="130"/>
      <c r="K161" s="132"/>
      <c r="L161" s="132"/>
      <c r="M161" s="132"/>
      <c r="N161" s="132"/>
      <c r="O161" s="132"/>
      <c r="P161" s="132"/>
      <c r="Q161" s="132"/>
      <c r="R161" s="130"/>
      <c r="S161" s="130"/>
      <c r="T161" s="130"/>
      <c r="U161" s="130"/>
      <c r="V161" s="130"/>
      <c r="W161" s="130"/>
      <c r="X161" s="130"/>
      <c r="Y161" s="133"/>
      <c r="Z161" s="130"/>
      <c r="AA161" s="134"/>
      <c r="AB161" s="130"/>
      <c r="AC161" s="130"/>
      <c r="AD161" s="130"/>
      <c r="AE161" s="130"/>
    </row>
    <row r="162" spans="1:31" ht="14.25" customHeight="1" x14ac:dyDescent="0.3">
      <c r="A162" s="130"/>
      <c r="B162" s="130"/>
      <c r="C162" s="130"/>
      <c r="D162" s="130"/>
      <c r="E162" s="130"/>
      <c r="F162" s="130"/>
      <c r="G162" s="130"/>
      <c r="H162" s="130"/>
      <c r="I162" s="131"/>
      <c r="J162" s="130"/>
      <c r="K162" s="132"/>
      <c r="L162" s="132"/>
      <c r="M162" s="132"/>
      <c r="N162" s="132"/>
      <c r="O162" s="132"/>
      <c r="P162" s="132"/>
      <c r="Q162" s="132"/>
      <c r="R162" s="130"/>
      <c r="S162" s="130"/>
      <c r="T162" s="130"/>
      <c r="U162" s="130"/>
      <c r="V162" s="130"/>
      <c r="W162" s="130"/>
      <c r="X162" s="130"/>
      <c r="Y162" s="133"/>
      <c r="Z162" s="130"/>
      <c r="AA162" s="134"/>
      <c r="AB162" s="130"/>
      <c r="AC162" s="130"/>
      <c r="AD162" s="130"/>
      <c r="AE162" s="130"/>
    </row>
    <row r="163" spans="1:31" ht="14.25" customHeight="1" x14ac:dyDescent="0.3">
      <c r="A163" s="130"/>
      <c r="B163" s="130"/>
      <c r="C163" s="130"/>
      <c r="D163" s="130"/>
      <c r="E163" s="130"/>
      <c r="F163" s="130"/>
      <c r="G163" s="130"/>
      <c r="H163" s="130"/>
      <c r="I163" s="131"/>
      <c r="J163" s="130"/>
      <c r="K163" s="132"/>
      <c r="L163" s="132"/>
      <c r="M163" s="132"/>
      <c r="N163" s="132"/>
      <c r="O163" s="132"/>
      <c r="P163" s="132"/>
      <c r="Q163" s="132"/>
      <c r="R163" s="130"/>
      <c r="S163" s="130"/>
      <c r="T163" s="130"/>
      <c r="U163" s="130"/>
      <c r="V163" s="130"/>
      <c r="W163" s="130"/>
      <c r="X163" s="130"/>
      <c r="Y163" s="133"/>
      <c r="Z163" s="130"/>
      <c r="AA163" s="134"/>
      <c r="AB163" s="130"/>
      <c r="AC163" s="130"/>
      <c r="AD163" s="130"/>
      <c r="AE163" s="130"/>
    </row>
    <row r="164" spans="1:31" ht="14.25" customHeight="1" x14ac:dyDescent="0.3">
      <c r="A164" s="130"/>
      <c r="B164" s="130"/>
      <c r="C164" s="130"/>
      <c r="D164" s="130"/>
      <c r="E164" s="130"/>
      <c r="F164" s="130"/>
      <c r="G164" s="130"/>
      <c r="H164" s="130"/>
      <c r="I164" s="131"/>
      <c r="J164" s="130"/>
      <c r="K164" s="132"/>
      <c r="L164" s="132"/>
      <c r="M164" s="132"/>
      <c r="N164" s="132"/>
      <c r="O164" s="132"/>
      <c r="P164" s="132"/>
      <c r="Q164" s="132"/>
      <c r="R164" s="130"/>
      <c r="S164" s="130"/>
      <c r="T164" s="130"/>
      <c r="U164" s="130"/>
      <c r="V164" s="130"/>
      <c r="W164" s="130"/>
      <c r="X164" s="130"/>
      <c r="Y164" s="133"/>
      <c r="Z164" s="130"/>
      <c r="AA164" s="134"/>
      <c r="AB164" s="130"/>
      <c r="AC164" s="130"/>
      <c r="AD164" s="130"/>
      <c r="AE164" s="130"/>
    </row>
    <row r="165" spans="1:31" ht="14.25" customHeight="1" x14ac:dyDescent="0.3">
      <c r="A165" s="130"/>
      <c r="B165" s="130"/>
      <c r="C165" s="130"/>
      <c r="D165" s="130"/>
      <c r="E165" s="130"/>
      <c r="F165" s="130"/>
      <c r="G165" s="130"/>
      <c r="H165" s="130"/>
      <c r="I165" s="131"/>
      <c r="J165" s="130"/>
      <c r="K165" s="132"/>
      <c r="L165" s="132"/>
      <c r="M165" s="132"/>
      <c r="N165" s="132"/>
      <c r="O165" s="132"/>
      <c r="P165" s="132"/>
      <c r="Q165" s="132"/>
      <c r="R165" s="130"/>
      <c r="S165" s="130"/>
      <c r="T165" s="130"/>
      <c r="U165" s="130"/>
      <c r="V165" s="130"/>
      <c r="W165" s="130"/>
      <c r="X165" s="130"/>
      <c r="Y165" s="133"/>
      <c r="Z165" s="130"/>
      <c r="AA165" s="134"/>
      <c r="AB165" s="130"/>
      <c r="AC165" s="130"/>
      <c r="AD165" s="130"/>
      <c r="AE165" s="130"/>
    </row>
    <row r="166" spans="1:31" ht="14.25" customHeight="1" x14ac:dyDescent="0.3">
      <c r="A166" s="130"/>
      <c r="B166" s="130"/>
      <c r="C166" s="130"/>
      <c r="D166" s="130"/>
      <c r="E166" s="130"/>
      <c r="F166" s="130"/>
      <c r="G166" s="130"/>
      <c r="H166" s="130"/>
      <c r="I166" s="131"/>
      <c r="J166" s="130"/>
      <c r="K166" s="132"/>
      <c r="L166" s="132"/>
      <c r="M166" s="132"/>
      <c r="N166" s="132"/>
      <c r="O166" s="132"/>
      <c r="P166" s="132"/>
      <c r="Q166" s="132"/>
      <c r="R166" s="130"/>
      <c r="S166" s="130"/>
      <c r="T166" s="130"/>
      <c r="U166" s="130"/>
      <c r="V166" s="130"/>
      <c r="W166" s="130"/>
      <c r="X166" s="130"/>
      <c r="Y166" s="133"/>
      <c r="Z166" s="130"/>
      <c r="AA166" s="134"/>
      <c r="AB166" s="130"/>
      <c r="AC166" s="130"/>
      <c r="AD166" s="130"/>
      <c r="AE166" s="130"/>
    </row>
    <row r="167" spans="1:31" ht="14.25" customHeight="1" x14ac:dyDescent="0.3">
      <c r="A167" s="130"/>
      <c r="B167" s="130"/>
      <c r="C167" s="130"/>
      <c r="D167" s="130"/>
      <c r="E167" s="130"/>
      <c r="F167" s="130"/>
      <c r="G167" s="130"/>
      <c r="H167" s="130"/>
      <c r="I167" s="131"/>
      <c r="J167" s="130"/>
      <c r="K167" s="132"/>
      <c r="L167" s="132"/>
      <c r="M167" s="132"/>
      <c r="N167" s="132"/>
      <c r="O167" s="132"/>
      <c r="P167" s="132"/>
      <c r="Q167" s="132"/>
      <c r="R167" s="130"/>
      <c r="S167" s="130"/>
      <c r="T167" s="130"/>
      <c r="U167" s="130"/>
      <c r="V167" s="130"/>
      <c r="W167" s="130"/>
      <c r="X167" s="130"/>
      <c r="Y167" s="133"/>
      <c r="Z167" s="130"/>
      <c r="AA167" s="134"/>
      <c r="AB167" s="130"/>
      <c r="AC167" s="130"/>
      <c r="AD167" s="130"/>
      <c r="AE167" s="130"/>
    </row>
    <row r="168" spans="1:31" ht="14.25" customHeight="1" x14ac:dyDescent="0.3">
      <c r="A168" s="130"/>
      <c r="B168" s="130"/>
      <c r="C168" s="130"/>
      <c r="D168" s="130"/>
      <c r="E168" s="130"/>
      <c r="F168" s="130"/>
      <c r="G168" s="130"/>
      <c r="H168" s="130"/>
      <c r="I168" s="131"/>
      <c r="J168" s="130"/>
      <c r="K168" s="132"/>
      <c r="L168" s="132"/>
      <c r="M168" s="132"/>
      <c r="N168" s="132"/>
      <c r="O168" s="132"/>
      <c r="P168" s="132"/>
      <c r="Q168" s="132"/>
      <c r="R168" s="130"/>
      <c r="S168" s="130"/>
      <c r="T168" s="130"/>
      <c r="U168" s="130"/>
      <c r="V168" s="130"/>
      <c r="W168" s="130"/>
      <c r="X168" s="130"/>
      <c r="Y168" s="133"/>
      <c r="Z168" s="130"/>
      <c r="AA168" s="134"/>
      <c r="AB168" s="130"/>
      <c r="AC168" s="130"/>
      <c r="AD168" s="130"/>
      <c r="AE168" s="130"/>
    </row>
    <row r="169" spans="1:31" ht="14.25" customHeight="1" x14ac:dyDescent="0.3">
      <c r="A169" s="130"/>
      <c r="B169" s="130"/>
      <c r="C169" s="130"/>
      <c r="D169" s="130"/>
      <c r="E169" s="130"/>
      <c r="F169" s="130"/>
      <c r="G169" s="130"/>
      <c r="H169" s="130"/>
      <c r="I169" s="131"/>
      <c r="J169" s="130"/>
      <c r="K169" s="132"/>
      <c r="L169" s="132"/>
      <c r="M169" s="132"/>
      <c r="N169" s="132"/>
      <c r="O169" s="132"/>
      <c r="P169" s="132"/>
      <c r="Q169" s="132"/>
      <c r="R169" s="130"/>
      <c r="S169" s="130"/>
      <c r="T169" s="130"/>
      <c r="U169" s="130"/>
      <c r="V169" s="130"/>
      <c r="W169" s="130"/>
      <c r="X169" s="130"/>
      <c r="Y169" s="133"/>
      <c r="Z169" s="130"/>
      <c r="AA169" s="134"/>
      <c r="AB169" s="130"/>
      <c r="AC169" s="130"/>
      <c r="AD169" s="130"/>
      <c r="AE169" s="130"/>
    </row>
    <row r="170" spans="1:31" ht="14.25" customHeight="1" x14ac:dyDescent="0.3">
      <c r="A170" s="130"/>
      <c r="B170" s="130"/>
      <c r="C170" s="130"/>
      <c r="D170" s="130"/>
      <c r="E170" s="130"/>
      <c r="F170" s="130"/>
      <c r="G170" s="130"/>
      <c r="H170" s="130"/>
      <c r="I170" s="131"/>
      <c r="J170" s="130"/>
      <c r="K170" s="132"/>
      <c r="L170" s="132"/>
      <c r="M170" s="132"/>
      <c r="N170" s="132"/>
      <c r="O170" s="132"/>
      <c r="P170" s="132"/>
      <c r="Q170" s="132"/>
      <c r="R170" s="130"/>
      <c r="S170" s="130"/>
      <c r="T170" s="130"/>
      <c r="U170" s="130"/>
      <c r="V170" s="130"/>
      <c r="W170" s="130"/>
      <c r="X170" s="130"/>
      <c r="Y170" s="133"/>
      <c r="Z170" s="130"/>
      <c r="AA170" s="134"/>
      <c r="AB170" s="130"/>
      <c r="AC170" s="130"/>
      <c r="AD170" s="130"/>
      <c r="AE170" s="130"/>
    </row>
    <row r="171" spans="1:31" ht="14.25" customHeight="1" x14ac:dyDescent="0.3">
      <c r="A171" s="130"/>
      <c r="B171" s="130"/>
      <c r="C171" s="130"/>
      <c r="D171" s="130"/>
      <c r="E171" s="130"/>
      <c r="F171" s="130"/>
      <c r="G171" s="130"/>
      <c r="H171" s="130"/>
      <c r="I171" s="131"/>
      <c r="J171" s="130"/>
      <c r="K171" s="132"/>
      <c r="L171" s="132"/>
      <c r="M171" s="132"/>
      <c r="N171" s="132"/>
      <c r="O171" s="132"/>
      <c r="P171" s="132"/>
      <c r="Q171" s="132"/>
      <c r="R171" s="130"/>
      <c r="S171" s="130"/>
      <c r="T171" s="130"/>
      <c r="U171" s="130"/>
      <c r="V171" s="130"/>
      <c r="W171" s="130"/>
      <c r="X171" s="130"/>
      <c r="Y171" s="133"/>
      <c r="Z171" s="130"/>
      <c r="AA171" s="134"/>
      <c r="AB171" s="130"/>
      <c r="AC171" s="130"/>
      <c r="AD171" s="130"/>
      <c r="AE171" s="130"/>
    </row>
    <row r="172" spans="1:31" ht="14.25" customHeight="1" x14ac:dyDescent="0.3">
      <c r="A172" s="130"/>
      <c r="B172" s="130"/>
      <c r="C172" s="130"/>
      <c r="D172" s="130"/>
      <c r="E172" s="130"/>
      <c r="F172" s="130"/>
      <c r="G172" s="130"/>
      <c r="H172" s="130"/>
      <c r="I172" s="131"/>
      <c r="J172" s="130"/>
      <c r="K172" s="132"/>
      <c r="L172" s="132"/>
      <c r="M172" s="132"/>
      <c r="N172" s="132"/>
      <c r="O172" s="132"/>
      <c r="P172" s="132"/>
      <c r="Q172" s="132"/>
      <c r="R172" s="130"/>
      <c r="S172" s="130"/>
      <c r="T172" s="130"/>
      <c r="U172" s="130"/>
      <c r="V172" s="130"/>
      <c r="W172" s="130"/>
      <c r="X172" s="130"/>
      <c r="Y172" s="133"/>
      <c r="Z172" s="130"/>
      <c r="AA172" s="134"/>
      <c r="AB172" s="130"/>
      <c r="AC172" s="130"/>
      <c r="AD172" s="130"/>
      <c r="AE172" s="130"/>
    </row>
    <row r="173" spans="1:31" ht="14.25" customHeight="1" x14ac:dyDescent="0.3">
      <c r="A173" s="130"/>
      <c r="B173" s="130"/>
      <c r="C173" s="130"/>
      <c r="D173" s="130"/>
      <c r="E173" s="130"/>
      <c r="F173" s="130"/>
      <c r="G173" s="130"/>
      <c r="H173" s="130"/>
      <c r="I173" s="131"/>
      <c r="J173" s="130"/>
      <c r="K173" s="132"/>
      <c r="L173" s="132"/>
      <c r="M173" s="132"/>
      <c r="N173" s="132"/>
      <c r="O173" s="132"/>
      <c r="P173" s="132"/>
      <c r="Q173" s="132"/>
      <c r="R173" s="130"/>
      <c r="S173" s="130"/>
      <c r="T173" s="130"/>
      <c r="U173" s="130"/>
      <c r="V173" s="130"/>
      <c r="W173" s="130"/>
      <c r="X173" s="130"/>
      <c r="Y173" s="133"/>
      <c r="Z173" s="130"/>
      <c r="AA173" s="134"/>
      <c r="AB173" s="130"/>
      <c r="AC173" s="130"/>
      <c r="AD173" s="130"/>
      <c r="AE173" s="130"/>
    </row>
    <row r="174" spans="1:31" ht="14.25" customHeight="1" x14ac:dyDescent="0.3">
      <c r="A174" s="130"/>
      <c r="B174" s="130"/>
      <c r="C174" s="130"/>
      <c r="D174" s="130"/>
      <c r="E174" s="130"/>
      <c r="F174" s="130"/>
      <c r="G174" s="130"/>
      <c r="H174" s="130"/>
      <c r="I174" s="131"/>
      <c r="J174" s="130"/>
      <c r="K174" s="132"/>
      <c r="L174" s="132"/>
      <c r="M174" s="132"/>
      <c r="N174" s="132"/>
      <c r="O174" s="132"/>
      <c r="P174" s="132"/>
      <c r="Q174" s="132"/>
      <c r="R174" s="130"/>
      <c r="S174" s="130"/>
      <c r="T174" s="130"/>
      <c r="U174" s="130"/>
      <c r="V174" s="130"/>
      <c r="W174" s="130"/>
      <c r="X174" s="130"/>
      <c r="Y174" s="133"/>
      <c r="Z174" s="130"/>
      <c r="AA174" s="134"/>
      <c r="AB174" s="130"/>
      <c r="AC174" s="130"/>
      <c r="AD174" s="130"/>
      <c r="AE174" s="130"/>
    </row>
    <row r="175" spans="1:31" ht="14.25" customHeight="1" x14ac:dyDescent="0.3">
      <c r="A175" s="130"/>
      <c r="B175" s="130"/>
      <c r="C175" s="130"/>
      <c r="D175" s="130"/>
      <c r="E175" s="130"/>
      <c r="F175" s="130"/>
      <c r="G175" s="130"/>
      <c r="H175" s="130"/>
      <c r="I175" s="131"/>
      <c r="J175" s="130"/>
      <c r="K175" s="132"/>
      <c r="L175" s="132"/>
      <c r="M175" s="132"/>
      <c r="N175" s="132"/>
      <c r="O175" s="132"/>
      <c r="P175" s="132"/>
      <c r="Q175" s="132"/>
      <c r="R175" s="130"/>
      <c r="S175" s="130"/>
      <c r="T175" s="130"/>
      <c r="U175" s="130"/>
      <c r="V175" s="130"/>
      <c r="W175" s="130"/>
      <c r="X175" s="130"/>
      <c r="Y175" s="133"/>
      <c r="Z175" s="130"/>
      <c r="AA175" s="134"/>
      <c r="AB175" s="130"/>
      <c r="AC175" s="130"/>
      <c r="AD175" s="130"/>
      <c r="AE175" s="130"/>
    </row>
    <row r="176" spans="1:31" ht="14.25" customHeight="1" x14ac:dyDescent="0.3">
      <c r="A176" s="130"/>
      <c r="B176" s="130"/>
      <c r="C176" s="130"/>
      <c r="D176" s="130"/>
      <c r="E176" s="130"/>
      <c r="F176" s="130"/>
      <c r="G176" s="130"/>
      <c r="H176" s="130"/>
      <c r="I176" s="131"/>
      <c r="J176" s="130"/>
      <c r="K176" s="132"/>
      <c r="L176" s="132"/>
      <c r="M176" s="132"/>
      <c r="N176" s="132"/>
      <c r="O176" s="132"/>
      <c r="P176" s="132"/>
      <c r="Q176" s="132"/>
      <c r="R176" s="130"/>
      <c r="S176" s="130"/>
      <c r="T176" s="130"/>
      <c r="U176" s="130"/>
      <c r="V176" s="130"/>
      <c r="W176" s="130"/>
      <c r="X176" s="130"/>
      <c r="Y176" s="133"/>
      <c r="Z176" s="130"/>
      <c r="AA176" s="134"/>
      <c r="AB176" s="130"/>
      <c r="AC176" s="130"/>
      <c r="AD176" s="130"/>
      <c r="AE176" s="130"/>
    </row>
    <row r="177" spans="1:31" ht="14.25" customHeight="1" x14ac:dyDescent="0.3">
      <c r="A177" s="130"/>
      <c r="B177" s="130"/>
      <c r="C177" s="130"/>
      <c r="D177" s="130"/>
      <c r="E177" s="130"/>
      <c r="F177" s="130"/>
      <c r="G177" s="130"/>
      <c r="H177" s="130"/>
      <c r="I177" s="131"/>
      <c r="J177" s="130"/>
      <c r="K177" s="132"/>
      <c r="L177" s="132"/>
      <c r="M177" s="132"/>
      <c r="N177" s="132"/>
      <c r="O177" s="132"/>
      <c r="P177" s="132"/>
      <c r="Q177" s="132"/>
      <c r="R177" s="130"/>
      <c r="S177" s="130"/>
      <c r="T177" s="130"/>
      <c r="U177" s="130"/>
      <c r="V177" s="130"/>
      <c r="W177" s="130"/>
      <c r="X177" s="130"/>
      <c r="Y177" s="133"/>
      <c r="Z177" s="130"/>
      <c r="AA177" s="134"/>
      <c r="AB177" s="130"/>
      <c r="AC177" s="130"/>
      <c r="AD177" s="130"/>
      <c r="AE177" s="130"/>
    </row>
    <row r="178" spans="1:31" ht="14.25" customHeight="1" x14ac:dyDescent="0.3">
      <c r="A178" s="130"/>
      <c r="B178" s="130"/>
      <c r="C178" s="130"/>
      <c r="D178" s="130"/>
      <c r="E178" s="130"/>
      <c r="F178" s="130"/>
      <c r="G178" s="130"/>
      <c r="H178" s="130"/>
      <c r="I178" s="131"/>
      <c r="J178" s="130"/>
      <c r="K178" s="132"/>
      <c r="L178" s="132"/>
      <c r="M178" s="132"/>
      <c r="N178" s="132"/>
      <c r="O178" s="132"/>
      <c r="P178" s="132"/>
      <c r="Q178" s="132"/>
      <c r="R178" s="130"/>
      <c r="S178" s="130"/>
      <c r="T178" s="130"/>
      <c r="U178" s="130"/>
      <c r="V178" s="130"/>
      <c r="W178" s="130"/>
      <c r="X178" s="130"/>
      <c r="Y178" s="133"/>
      <c r="Z178" s="130"/>
      <c r="AA178" s="134"/>
      <c r="AB178" s="130"/>
      <c r="AC178" s="130"/>
      <c r="AD178" s="130"/>
      <c r="AE178" s="130"/>
    </row>
    <row r="179" spans="1:31" ht="14.25" customHeight="1" x14ac:dyDescent="0.3">
      <c r="A179" s="130"/>
      <c r="B179" s="130"/>
      <c r="C179" s="130"/>
      <c r="D179" s="130"/>
      <c r="E179" s="130"/>
      <c r="F179" s="130"/>
      <c r="G179" s="130"/>
      <c r="H179" s="130"/>
      <c r="I179" s="131"/>
      <c r="J179" s="130"/>
      <c r="K179" s="132"/>
      <c r="L179" s="132"/>
      <c r="M179" s="132"/>
      <c r="N179" s="132"/>
      <c r="O179" s="132"/>
      <c r="P179" s="132"/>
      <c r="Q179" s="132"/>
      <c r="R179" s="130"/>
      <c r="S179" s="130"/>
      <c r="T179" s="130"/>
      <c r="U179" s="130"/>
      <c r="V179" s="130"/>
      <c r="W179" s="130"/>
      <c r="X179" s="130"/>
      <c r="Y179" s="133"/>
      <c r="Z179" s="130"/>
      <c r="AA179" s="134"/>
      <c r="AB179" s="130"/>
      <c r="AC179" s="130"/>
      <c r="AD179" s="130"/>
      <c r="AE179" s="130"/>
    </row>
    <row r="180" spans="1:31" ht="14.25" customHeight="1" x14ac:dyDescent="0.3">
      <c r="A180" s="130"/>
      <c r="B180" s="130"/>
      <c r="C180" s="130"/>
      <c r="D180" s="130"/>
      <c r="E180" s="130"/>
      <c r="F180" s="130"/>
      <c r="G180" s="130"/>
      <c r="H180" s="130"/>
      <c r="I180" s="131"/>
      <c r="J180" s="130"/>
      <c r="K180" s="132"/>
      <c r="L180" s="132"/>
      <c r="M180" s="132"/>
      <c r="N180" s="132"/>
      <c r="O180" s="132"/>
      <c r="P180" s="132"/>
      <c r="Q180" s="132"/>
      <c r="R180" s="130"/>
      <c r="S180" s="130"/>
      <c r="T180" s="130"/>
      <c r="U180" s="130"/>
      <c r="V180" s="130"/>
      <c r="W180" s="130"/>
      <c r="X180" s="130"/>
      <c r="Y180" s="133"/>
      <c r="Z180" s="130"/>
      <c r="AA180" s="134"/>
      <c r="AB180" s="130"/>
      <c r="AC180" s="130"/>
      <c r="AD180" s="130"/>
      <c r="AE180" s="130"/>
    </row>
    <row r="181" spans="1:31" ht="14.25" customHeight="1" x14ac:dyDescent="0.3">
      <c r="A181" s="130"/>
      <c r="B181" s="130"/>
      <c r="C181" s="130"/>
      <c r="D181" s="130"/>
      <c r="E181" s="130"/>
      <c r="F181" s="130"/>
      <c r="G181" s="130"/>
      <c r="H181" s="130"/>
      <c r="I181" s="131"/>
      <c r="J181" s="130"/>
      <c r="K181" s="132"/>
      <c r="L181" s="132"/>
      <c r="M181" s="132"/>
      <c r="N181" s="132"/>
      <c r="O181" s="132"/>
      <c r="P181" s="132"/>
      <c r="Q181" s="132"/>
      <c r="R181" s="130"/>
      <c r="S181" s="130"/>
      <c r="T181" s="130"/>
      <c r="U181" s="130"/>
      <c r="V181" s="130"/>
      <c r="W181" s="130"/>
      <c r="X181" s="130"/>
      <c r="Y181" s="133"/>
      <c r="Z181" s="130"/>
      <c r="AA181" s="134"/>
      <c r="AB181" s="130"/>
      <c r="AC181" s="130"/>
      <c r="AD181" s="130"/>
      <c r="AE181" s="130"/>
    </row>
    <row r="182" spans="1:31" ht="14.25" customHeight="1" x14ac:dyDescent="0.3">
      <c r="A182" s="130"/>
      <c r="B182" s="130"/>
      <c r="C182" s="130"/>
      <c r="D182" s="130"/>
      <c r="E182" s="130"/>
      <c r="F182" s="130"/>
      <c r="G182" s="130"/>
      <c r="H182" s="130"/>
      <c r="I182" s="131"/>
      <c r="J182" s="130"/>
      <c r="K182" s="132"/>
      <c r="L182" s="132"/>
      <c r="M182" s="132"/>
      <c r="N182" s="132"/>
      <c r="O182" s="132"/>
      <c r="P182" s="132"/>
      <c r="Q182" s="132"/>
      <c r="R182" s="130"/>
      <c r="S182" s="130"/>
      <c r="T182" s="130"/>
      <c r="U182" s="130"/>
      <c r="V182" s="130"/>
      <c r="W182" s="130"/>
      <c r="X182" s="130"/>
      <c r="Y182" s="133"/>
      <c r="Z182" s="130"/>
      <c r="AA182" s="134"/>
      <c r="AB182" s="130"/>
      <c r="AC182" s="130"/>
      <c r="AD182" s="130"/>
      <c r="AE182" s="130"/>
    </row>
    <row r="183" spans="1:31" ht="14.25" customHeight="1" x14ac:dyDescent="0.3">
      <c r="A183" s="130"/>
      <c r="B183" s="130"/>
      <c r="C183" s="130"/>
      <c r="D183" s="130"/>
      <c r="E183" s="130"/>
      <c r="F183" s="130"/>
      <c r="G183" s="130"/>
      <c r="H183" s="130"/>
      <c r="I183" s="131"/>
      <c r="J183" s="130"/>
      <c r="K183" s="132"/>
      <c r="L183" s="132"/>
      <c r="M183" s="132"/>
      <c r="N183" s="132"/>
      <c r="O183" s="132"/>
      <c r="P183" s="132"/>
      <c r="Q183" s="132"/>
      <c r="R183" s="130"/>
      <c r="S183" s="130"/>
      <c r="T183" s="130"/>
      <c r="U183" s="130"/>
      <c r="V183" s="130"/>
      <c r="W183" s="130"/>
      <c r="X183" s="130"/>
      <c r="Y183" s="133"/>
      <c r="Z183" s="130"/>
      <c r="AA183" s="134"/>
      <c r="AB183" s="130"/>
      <c r="AC183" s="130"/>
      <c r="AD183" s="130"/>
      <c r="AE183" s="130"/>
    </row>
    <row r="184" spans="1:31" ht="14.25" customHeight="1" x14ac:dyDescent="0.3">
      <c r="A184" s="130"/>
      <c r="B184" s="130"/>
      <c r="C184" s="130"/>
      <c r="D184" s="130"/>
      <c r="E184" s="130"/>
      <c r="F184" s="130"/>
      <c r="G184" s="130"/>
      <c r="H184" s="130"/>
      <c r="I184" s="131"/>
      <c r="J184" s="130"/>
      <c r="K184" s="132"/>
      <c r="L184" s="132"/>
      <c r="M184" s="132"/>
      <c r="N184" s="132"/>
      <c r="O184" s="132"/>
      <c r="P184" s="132"/>
      <c r="Q184" s="132"/>
      <c r="R184" s="130"/>
      <c r="S184" s="130"/>
      <c r="T184" s="130"/>
      <c r="U184" s="130"/>
      <c r="V184" s="130"/>
      <c r="W184" s="130"/>
      <c r="X184" s="130"/>
      <c r="Y184" s="133"/>
      <c r="Z184" s="130"/>
      <c r="AA184" s="134"/>
      <c r="AB184" s="130"/>
      <c r="AC184" s="130"/>
      <c r="AD184" s="130"/>
      <c r="AE184" s="130"/>
    </row>
    <row r="185" spans="1:31" ht="14.25" customHeight="1" x14ac:dyDescent="0.3">
      <c r="A185" s="130"/>
      <c r="B185" s="130"/>
      <c r="C185" s="130"/>
      <c r="D185" s="130"/>
      <c r="E185" s="130"/>
      <c r="F185" s="130"/>
      <c r="G185" s="130"/>
      <c r="H185" s="130"/>
      <c r="I185" s="131"/>
      <c r="J185" s="130"/>
      <c r="K185" s="132"/>
      <c r="L185" s="132"/>
      <c r="M185" s="132"/>
      <c r="N185" s="132"/>
      <c r="O185" s="132"/>
      <c r="P185" s="132"/>
      <c r="Q185" s="132"/>
      <c r="R185" s="130"/>
      <c r="S185" s="130"/>
      <c r="T185" s="130"/>
      <c r="U185" s="130"/>
      <c r="V185" s="130"/>
      <c r="W185" s="130"/>
      <c r="X185" s="130"/>
      <c r="Y185" s="133"/>
      <c r="Z185" s="130"/>
      <c r="AA185" s="134"/>
      <c r="AB185" s="130"/>
      <c r="AC185" s="130"/>
      <c r="AD185" s="130"/>
      <c r="AE185" s="130"/>
    </row>
    <row r="186" spans="1:31" ht="14.25" customHeight="1" x14ac:dyDescent="0.3">
      <c r="A186" s="130"/>
      <c r="B186" s="130"/>
      <c r="C186" s="130"/>
      <c r="D186" s="130"/>
      <c r="E186" s="130"/>
      <c r="F186" s="130"/>
      <c r="G186" s="130"/>
      <c r="H186" s="130"/>
      <c r="I186" s="131"/>
      <c r="J186" s="130"/>
      <c r="K186" s="132"/>
      <c r="L186" s="132"/>
      <c r="M186" s="132"/>
      <c r="N186" s="132"/>
      <c r="O186" s="132"/>
      <c r="P186" s="132"/>
      <c r="Q186" s="132"/>
      <c r="R186" s="130"/>
      <c r="S186" s="130"/>
      <c r="T186" s="130"/>
      <c r="U186" s="130"/>
      <c r="V186" s="130"/>
      <c r="W186" s="130"/>
      <c r="X186" s="130"/>
      <c r="Y186" s="133"/>
      <c r="Z186" s="130"/>
      <c r="AA186" s="134"/>
      <c r="AB186" s="130"/>
      <c r="AC186" s="130"/>
      <c r="AD186" s="130"/>
      <c r="AE186" s="130"/>
    </row>
    <row r="187" spans="1:31" ht="14.25" customHeight="1" x14ac:dyDescent="0.3">
      <c r="A187" s="130"/>
      <c r="B187" s="130"/>
      <c r="C187" s="130"/>
      <c r="D187" s="130"/>
      <c r="E187" s="130"/>
      <c r="F187" s="130"/>
      <c r="G187" s="130"/>
      <c r="H187" s="130"/>
      <c r="I187" s="131"/>
      <c r="J187" s="130"/>
      <c r="K187" s="132"/>
      <c r="L187" s="132"/>
      <c r="M187" s="132"/>
      <c r="N187" s="132"/>
      <c r="O187" s="132"/>
      <c r="P187" s="132"/>
      <c r="Q187" s="132"/>
      <c r="R187" s="130"/>
      <c r="S187" s="130"/>
      <c r="T187" s="130"/>
      <c r="U187" s="130"/>
      <c r="V187" s="130"/>
      <c r="W187" s="130"/>
      <c r="X187" s="130"/>
      <c r="Y187" s="133"/>
      <c r="Z187" s="130"/>
      <c r="AA187" s="134"/>
      <c r="AB187" s="130"/>
      <c r="AC187" s="130"/>
      <c r="AD187" s="130"/>
      <c r="AE187" s="130"/>
    </row>
    <row r="188" spans="1:31" ht="14.25" customHeight="1" x14ac:dyDescent="0.3">
      <c r="A188" s="130"/>
      <c r="B188" s="130"/>
      <c r="C188" s="130"/>
      <c r="D188" s="130"/>
      <c r="E188" s="130"/>
      <c r="F188" s="130"/>
      <c r="G188" s="130"/>
      <c r="H188" s="130"/>
      <c r="I188" s="131"/>
      <c r="J188" s="130"/>
      <c r="K188" s="132"/>
      <c r="L188" s="132"/>
      <c r="M188" s="132"/>
      <c r="N188" s="132"/>
      <c r="O188" s="132"/>
      <c r="P188" s="132"/>
      <c r="Q188" s="132"/>
      <c r="R188" s="130"/>
      <c r="S188" s="130"/>
      <c r="T188" s="130"/>
      <c r="U188" s="130"/>
      <c r="V188" s="130"/>
      <c r="W188" s="130"/>
      <c r="X188" s="130"/>
      <c r="Y188" s="133"/>
      <c r="Z188" s="130"/>
      <c r="AA188" s="134"/>
      <c r="AB188" s="130"/>
      <c r="AC188" s="130"/>
      <c r="AD188" s="130"/>
      <c r="AE188" s="130"/>
    </row>
    <row r="189" spans="1:31" ht="14.25" customHeight="1" x14ac:dyDescent="0.3">
      <c r="A189" s="130"/>
      <c r="B189" s="130"/>
      <c r="C189" s="130"/>
      <c r="D189" s="130"/>
      <c r="E189" s="130"/>
      <c r="F189" s="130"/>
      <c r="G189" s="130"/>
      <c r="H189" s="130"/>
      <c r="I189" s="131"/>
      <c r="J189" s="130"/>
      <c r="K189" s="132"/>
      <c r="L189" s="132"/>
      <c r="M189" s="132"/>
      <c r="N189" s="132"/>
      <c r="O189" s="132"/>
      <c r="P189" s="132"/>
      <c r="Q189" s="132"/>
      <c r="R189" s="130"/>
      <c r="S189" s="130"/>
      <c r="T189" s="130"/>
      <c r="U189" s="130"/>
      <c r="V189" s="130"/>
      <c r="W189" s="130"/>
      <c r="X189" s="130"/>
      <c r="Y189" s="133"/>
      <c r="Z189" s="130"/>
      <c r="AA189" s="134"/>
      <c r="AB189" s="130"/>
      <c r="AC189" s="130"/>
      <c r="AD189" s="130"/>
      <c r="AE189" s="130"/>
    </row>
    <row r="190" spans="1:31" ht="14.25" customHeight="1" x14ac:dyDescent="0.3">
      <c r="A190" s="130"/>
      <c r="B190" s="130"/>
      <c r="C190" s="130"/>
      <c r="D190" s="130"/>
      <c r="E190" s="130"/>
      <c r="F190" s="130"/>
      <c r="G190" s="130"/>
      <c r="H190" s="130"/>
      <c r="I190" s="131"/>
      <c r="J190" s="130"/>
      <c r="K190" s="132"/>
      <c r="L190" s="132"/>
      <c r="M190" s="132"/>
      <c r="N190" s="132"/>
      <c r="O190" s="132"/>
      <c r="P190" s="132"/>
      <c r="Q190" s="132"/>
      <c r="R190" s="130"/>
      <c r="S190" s="130"/>
      <c r="T190" s="130"/>
      <c r="U190" s="130"/>
      <c r="V190" s="130"/>
      <c r="W190" s="130"/>
      <c r="X190" s="130"/>
      <c r="Y190" s="133"/>
      <c r="Z190" s="130"/>
      <c r="AA190" s="134"/>
      <c r="AB190" s="130"/>
      <c r="AC190" s="130"/>
      <c r="AD190" s="130"/>
      <c r="AE190" s="130"/>
    </row>
    <row r="191" spans="1:31" ht="14.25" customHeight="1" x14ac:dyDescent="0.3">
      <c r="A191" s="130"/>
      <c r="B191" s="130"/>
      <c r="C191" s="130"/>
      <c r="D191" s="130"/>
      <c r="E191" s="130"/>
      <c r="F191" s="130"/>
      <c r="G191" s="130"/>
      <c r="H191" s="130"/>
      <c r="I191" s="131"/>
      <c r="J191" s="130"/>
      <c r="K191" s="132"/>
      <c r="L191" s="132"/>
      <c r="M191" s="132"/>
      <c r="N191" s="132"/>
      <c r="O191" s="132"/>
      <c r="P191" s="132"/>
      <c r="Q191" s="132"/>
      <c r="R191" s="130"/>
      <c r="S191" s="130"/>
      <c r="T191" s="130"/>
      <c r="U191" s="130"/>
      <c r="V191" s="130"/>
      <c r="W191" s="130"/>
      <c r="X191" s="130"/>
      <c r="Y191" s="133"/>
      <c r="Z191" s="130"/>
      <c r="AA191" s="134"/>
      <c r="AB191" s="130"/>
      <c r="AC191" s="130"/>
      <c r="AD191" s="130"/>
      <c r="AE191" s="130"/>
    </row>
    <row r="192" spans="1:31" ht="14.25" customHeight="1" x14ac:dyDescent="0.3">
      <c r="A192" s="130"/>
      <c r="B192" s="130"/>
      <c r="C192" s="130"/>
      <c r="D192" s="130"/>
      <c r="E192" s="130"/>
      <c r="F192" s="130"/>
      <c r="G192" s="130"/>
      <c r="H192" s="130"/>
      <c r="I192" s="131"/>
      <c r="J192" s="130"/>
      <c r="K192" s="132"/>
      <c r="L192" s="132"/>
      <c r="M192" s="132"/>
      <c r="N192" s="132"/>
      <c r="O192" s="132"/>
      <c r="P192" s="132"/>
      <c r="Q192" s="132"/>
      <c r="R192" s="130"/>
      <c r="S192" s="130"/>
      <c r="T192" s="130"/>
      <c r="U192" s="130"/>
      <c r="V192" s="130"/>
      <c r="W192" s="130"/>
      <c r="X192" s="130"/>
      <c r="Y192" s="133"/>
      <c r="Z192" s="130"/>
      <c r="AA192" s="134"/>
      <c r="AB192" s="130"/>
      <c r="AC192" s="130"/>
      <c r="AD192" s="130"/>
      <c r="AE192" s="130"/>
    </row>
    <row r="193" spans="1:31" ht="14.25" customHeight="1" x14ac:dyDescent="0.3">
      <c r="A193" s="130"/>
      <c r="B193" s="130"/>
      <c r="C193" s="130"/>
      <c r="D193" s="130"/>
      <c r="E193" s="130"/>
      <c r="F193" s="130"/>
      <c r="G193" s="130"/>
      <c r="H193" s="130"/>
      <c r="I193" s="131"/>
      <c r="J193" s="130"/>
      <c r="K193" s="132"/>
      <c r="L193" s="132"/>
      <c r="M193" s="132"/>
      <c r="N193" s="132"/>
      <c r="O193" s="132"/>
      <c r="P193" s="132"/>
      <c r="Q193" s="132"/>
      <c r="R193" s="130"/>
      <c r="S193" s="130"/>
      <c r="T193" s="130"/>
      <c r="U193" s="130"/>
      <c r="V193" s="130"/>
      <c r="W193" s="130"/>
      <c r="X193" s="130"/>
      <c r="Y193" s="133"/>
      <c r="Z193" s="130"/>
      <c r="AA193" s="134"/>
      <c r="AB193" s="130"/>
      <c r="AC193" s="130"/>
      <c r="AD193" s="130"/>
      <c r="AE193" s="130"/>
    </row>
    <row r="194" spans="1:31" ht="14.25" customHeight="1" x14ac:dyDescent="0.3">
      <c r="A194" s="130"/>
      <c r="B194" s="130"/>
      <c r="C194" s="130"/>
      <c r="D194" s="130"/>
      <c r="E194" s="130"/>
      <c r="F194" s="130"/>
      <c r="G194" s="130"/>
      <c r="H194" s="130"/>
      <c r="I194" s="131"/>
      <c r="J194" s="130"/>
      <c r="K194" s="132"/>
      <c r="L194" s="132"/>
      <c r="M194" s="132"/>
      <c r="N194" s="132"/>
      <c r="O194" s="132"/>
      <c r="P194" s="132"/>
      <c r="Q194" s="132"/>
      <c r="R194" s="130"/>
      <c r="S194" s="130"/>
      <c r="T194" s="130"/>
      <c r="U194" s="130"/>
      <c r="V194" s="130"/>
      <c r="W194" s="130"/>
      <c r="X194" s="130"/>
      <c r="Y194" s="133"/>
      <c r="Z194" s="130"/>
      <c r="AA194" s="134"/>
      <c r="AB194" s="130"/>
      <c r="AC194" s="130"/>
      <c r="AD194" s="130"/>
      <c r="AE194" s="130"/>
    </row>
    <row r="195" spans="1:31" ht="14.25" customHeight="1" x14ac:dyDescent="0.3">
      <c r="A195" s="130"/>
      <c r="B195" s="130"/>
      <c r="C195" s="130"/>
      <c r="D195" s="130"/>
      <c r="E195" s="130"/>
      <c r="F195" s="130"/>
      <c r="G195" s="130"/>
      <c r="H195" s="130"/>
      <c r="I195" s="131"/>
      <c r="J195" s="130"/>
      <c r="K195" s="132"/>
      <c r="L195" s="132"/>
      <c r="M195" s="132"/>
      <c r="N195" s="132"/>
      <c r="O195" s="132"/>
      <c r="P195" s="132"/>
      <c r="Q195" s="132"/>
      <c r="R195" s="130"/>
      <c r="S195" s="130"/>
      <c r="T195" s="130"/>
      <c r="U195" s="130"/>
      <c r="V195" s="130"/>
      <c r="W195" s="130"/>
      <c r="X195" s="130"/>
      <c r="Y195" s="133"/>
      <c r="Z195" s="130"/>
      <c r="AA195" s="134"/>
      <c r="AB195" s="130"/>
      <c r="AC195" s="130"/>
      <c r="AD195" s="130"/>
      <c r="AE195" s="130"/>
    </row>
    <row r="196" spans="1:31" ht="14.25" customHeight="1" x14ac:dyDescent="0.3">
      <c r="A196" s="130"/>
      <c r="B196" s="130"/>
      <c r="C196" s="130"/>
      <c r="D196" s="130"/>
      <c r="E196" s="130"/>
      <c r="F196" s="130"/>
      <c r="G196" s="130"/>
      <c r="H196" s="130"/>
      <c r="I196" s="131"/>
      <c r="J196" s="130"/>
      <c r="K196" s="132"/>
      <c r="L196" s="132"/>
      <c r="M196" s="132"/>
      <c r="N196" s="132"/>
      <c r="O196" s="132"/>
      <c r="P196" s="132"/>
      <c r="Q196" s="132"/>
      <c r="R196" s="130"/>
      <c r="S196" s="130"/>
      <c r="T196" s="130"/>
      <c r="U196" s="130"/>
      <c r="V196" s="130"/>
      <c r="W196" s="130"/>
      <c r="X196" s="130"/>
      <c r="Y196" s="133"/>
      <c r="Z196" s="130"/>
      <c r="AA196" s="134"/>
      <c r="AB196" s="130"/>
      <c r="AC196" s="130"/>
      <c r="AD196" s="130"/>
      <c r="AE196" s="130"/>
    </row>
    <row r="197" spans="1:31" ht="14.25" customHeight="1" x14ac:dyDescent="0.3">
      <c r="A197" s="130"/>
      <c r="B197" s="130"/>
      <c r="C197" s="130"/>
      <c r="D197" s="130"/>
      <c r="E197" s="130"/>
      <c r="F197" s="130"/>
      <c r="G197" s="130"/>
      <c r="H197" s="130"/>
      <c r="I197" s="131"/>
      <c r="J197" s="130"/>
      <c r="K197" s="132"/>
      <c r="L197" s="132"/>
      <c r="M197" s="132"/>
      <c r="N197" s="132"/>
      <c r="O197" s="132"/>
      <c r="P197" s="132"/>
      <c r="Q197" s="132"/>
      <c r="R197" s="130"/>
      <c r="S197" s="130"/>
      <c r="T197" s="130"/>
      <c r="U197" s="130"/>
      <c r="V197" s="130"/>
      <c r="W197" s="130"/>
      <c r="X197" s="130"/>
      <c r="Y197" s="133"/>
      <c r="Z197" s="130"/>
      <c r="AA197" s="134"/>
      <c r="AB197" s="130"/>
      <c r="AC197" s="130"/>
      <c r="AD197" s="130"/>
      <c r="AE197" s="130"/>
    </row>
    <row r="198" spans="1:31" ht="14.25" customHeight="1" x14ac:dyDescent="0.3">
      <c r="A198" s="130"/>
      <c r="B198" s="130"/>
      <c r="C198" s="130"/>
      <c r="D198" s="130"/>
      <c r="E198" s="130"/>
      <c r="F198" s="130"/>
      <c r="G198" s="130"/>
      <c r="H198" s="130"/>
      <c r="I198" s="131"/>
      <c r="J198" s="130"/>
      <c r="K198" s="132"/>
      <c r="L198" s="132"/>
      <c r="M198" s="132"/>
      <c r="N198" s="132"/>
      <c r="O198" s="132"/>
      <c r="P198" s="132"/>
      <c r="Q198" s="132"/>
      <c r="R198" s="130"/>
      <c r="S198" s="130"/>
      <c r="T198" s="130"/>
      <c r="U198" s="130"/>
      <c r="V198" s="130"/>
      <c r="W198" s="130"/>
      <c r="X198" s="130"/>
      <c r="Y198" s="133"/>
      <c r="Z198" s="130"/>
      <c r="AA198" s="134"/>
      <c r="AB198" s="130"/>
      <c r="AC198" s="130"/>
      <c r="AD198" s="130"/>
      <c r="AE198" s="130"/>
    </row>
    <row r="199" spans="1:31" ht="14.25" customHeight="1" x14ac:dyDescent="0.3">
      <c r="A199" s="130"/>
      <c r="B199" s="130"/>
      <c r="C199" s="130"/>
      <c r="D199" s="130"/>
      <c r="E199" s="130"/>
      <c r="F199" s="130"/>
      <c r="G199" s="130"/>
      <c r="H199" s="130"/>
      <c r="I199" s="131"/>
      <c r="J199" s="130"/>
      <c r="K199" s="132"/>
      <c r="L199" s="132"/>
      <c r="M199" s="132"/>
      <c r="N199" s="132"/>
      <c r="O199" s="132"/>
      <c r="P199" s="132"/>
      <c r="Q199" s="132"/>
      <c r="R199" s="130"/>
      <c r="S199" s="130"/>
      <c r="T199" s="130"/>
      <c r="U199" s="130"/>
      <c r="V199" s="130"/>
      <c r="W199" s="130"/>
      <c r="X199" s="130"/>
      <c r="Y199" s="133"/>
      <c r="Z199" s="130"/>
      <c r="AA199" s="134"/>
      <c r="AB199" s="130"/>
      <c r="AC199" s="130"/>
      <c r="AD199" s="130"/>
      <c r="AE199" s="130"/>
    </row>
    <row r="200" spans="1:31" ht="14.25" customHeight="1" x14ac:dyDescent="0.3">
      <c r="A200" s="130"/>
      <c r="B200" s="130"/>
      <c r="C200" s="130"/>
      <c r="D200" s="130"/>
      <c r="E200" s="130"/>
      <c r="F200" s="130"/>
      <c r="G200" s="130"/>
      <c r="H200" s="130"/>
      <c r="I200" s="131"/>
      <c r="J200" s="130"/>
      <c r="K200" s="132"/>
      <c r="L200" s="132"/>
      <c r="M200" s="132"/>
      <c r="N200" s="132"/>
      <c r="O200" s="132"/>
      <c r="P200" s="132"/>
      <c r="Q200" s="132"/>
      <c r="R200" s="130"/>
      <c r="S200" s="130"/>
      <c r="T200" s="130"/>
      <c r="U200" s="130"/>
      <c r="V200" s="130"/>
      <c r="W200" s="130"/>
      <c r="X200" s="130"/>
      <c r="Y200" s="133"/>
      <c r="Z200" s="130"/>
      <c r="AA200" s="134"/>
      <c r="AB200" s="130"/>
      <c r="AC200" s="130"/>
      <c r="AD200" s="130"/>
      <c r="AE200" s="130"/>
    </row>
    <row r="201" spans="1:31" ht="14.25" customHeight="1" x14ac:dyDescent="0.3">
      <c r="A201" s="130"/>
      <c r="B201" s="130"/>
      <c r="C201" s="130"/>
      <c r="D201" s="130"/>
      <c r="E201" s="130"/>
      <c r="F201" s="130"/>
      <c r="G201" s="130"/>
      <c r="H201" s="130"/>
      <c r="I201" s="131"/>
      <c r="J201" s="130"/>
      <c r="K201" s="132"/>
      <c r="L201" s="132"/>
      <c r="M201" s="132"/>
      <c r="N201" s="132"/>
      <c r="O201" s="132"/>
      <c r="P201" s="132"/>
      <c r="Q201" s="132"/>
      <c r="R201" s="130"/>
      <c r="S201" s="130"/>
      <c r="T201" s="130"/>
      <c r="U201" s="130"/>
      <c r="V201" s="130"/>
      <c r="W201" s="130"/>
      <c r="X201" s="130"/>
      <c r="Y201" s="133"/>
      <c r="Z201" s="130"/>
      <c r="AA201" s="134"/>
      <c r="AB201" s="130"/>
      <c r="AC201" s="130"/>
      <c r="AD201" s="130"/>
      <c r="AE201" s="130"/>
    </row>
    <row r="202" spans="1:31" ht="14.25" customHeight="1" x14ac:dyDescent="0.3">
      <c r="A202" s="130"/>
      <c r="B202" s="130"/>
      <c r="C202" s="130"/>
      <c r="D202" s="130"/>
      <c r="E202" s="130"/>
      <c r="F202" s="130"/>
      <c r="G202" s="130"/>
      <c r="H202" s="130"/>
      <c r="I202" s="131"/>
      <c r="J202" s="130"/>
      <c r="K202" s="132"/>
      <c r="L202" s="132"/>
      <c r="M202" s="132"/>
      <c r="N202" s="132"/>
      <c r="O202" s="132"/>
      <c r="P202" s="132"/>
      <c r="Q202" s="132"/>
      <c r="R202" s="130"/>
      <c r="S202" s="130"/>
      <c r="T202" s="130"/>
      <c r="U202" s="130"/>
      <c r="V202" s="130"/>
      <c r="W202" s="130"/>
      <c r="X202" s="130"/>
      <c r="Y202" s="133"/>
      <c r="Z202" s="130"/>
      <c r="AA202" s="134"/>
      <c r="AB202" s="130"/>
      <c r="AC202" s="130"/>
      <c r="AD202" s="130"/>
      <c r="AE202" s="130"/>
    </row>
    <row r="203" spans="1:31" ht="14.25" customHeight="1" x14ac:dyDescent="0.3">
      <c r="A203" s="130"/>
      <c r="B203" s="130"/>
      <c r="C203" s="130"/>
      <c r="D203" s="130"/>
      <c r="E203" s="130"/>
      <c r="F203" s="130"/>
      <c r="G203" s="130"/>
      <c r="H203" s="130"/>
      <c r="I203" s="131"/>
      <c r="J203" s="130"/>
      <c r="K203" s="132"/>
      <c r="L203" s="132"/>
      <c r="M203" s="132"/>
      <c r="N203" s="132"/>
      <c r="O203" s="132"/>
      <c r="P203" s="132"/>
      <c r="Q203" s="132"/>
      <c r="R203" s="130"/>
      <c r="S203" s="130"/>
      <c r="T203" s="130"/>
      <c r="U203" s="130"/>
      <c r="V203" s="130"/>
      <c r="W203" s="130"/>
      <c r="X203" s="130"/>
      <c r="Y203" s="133"/>
      <c r="Z203" s="130"/>
      <c r="AA203" s="134"/>
      <c r="AB203" s="130"/>
      <c r="AC203" s="130"/>
      <c r="AD203" s="130"/>
      <c r="AE203" s="130"/>
    </row>
    <row r="204" spans="1:31" ht="14.25" customHeight="1" x14ac:dyDescent="0.3">
      <c r="A204" s="130"/>
      <c r="B204" s="130"/>
      <c r="C204" s="130"/>
      <c r="D204" s="130"/>
      <c r="E204" s="130"/>
      <c r="F204" s="130"/>
      <c r="G204" s="130"/>
      <c r="H204" s="130"/>
      <c r="I204" s="131"/>
      <c r="J204" s="130"/>
      <c r="K204" s="132"/>
      <c r="L204" s="132"/>
      <c r="M204" s="132"/>
      <c r="N204" s="132"/>
      <c r="O204" s="132"/>
      <c r="P204" s="132"/>
      <c r="Q204" s="132"/>
      <c r="R204" s="130"/>
      <c r="S204" s="130"/>
      <c r="T204" s="130"/>
      <c r="U204" s="130"/>
      <c r="V204" s="130"/>
      <c r="W204" s="130"/>
      <c r="X204" s="130"/>
      <c r="Y204" s="133"/>
      <c r="Z204" s="130"/>
      <c r="AA204" s="134"/>
      <c r="AB204" s="130"/>
      <c r="AC204" s="130"/>
      <c r="AD204" s="130"/>
      <c r="AE204" s="130"/>
    </row>
    <row r="205" spans="1:31" ht="14.25" customHeight="1" x14ac:dyDescent="0.3">
      <c r="A205" s="130"/>
      <c r="B205" s="130"/>
      <c r="C205" s="130"/>
      <c r="D205" s="130"/>
      <c r="E205" s="130"/>
      <c r="F205" s="130"/>
      <c r="G205" s="130"/>
      <c r="H205" s="130"/>
      <c r="I205" s="131"/>
      <c r="J205" s="130"/>
      <c r="K205" s="132"/>
      <c r="L205" s="132"/>
      <c r="M205" s="132"/>
      <c r="N205" s="132"/>
      <c r="O205" s="132"/>
      <c r="P205" s="132"/>
      <c r="Q205" s="132"/>
      <c r="R205" s="130"/>
      <c r="S205" s="130"/>
      <c r="T205" s="130"/>
      <c r="U205" s="130"/>
      <c r="V205" s="130"/>
      <c r="W205" s="130"/>
      <c r="X205" s="130"/>
      <c r="Y205" s="133"/>
      <c r="Z205" s="130"/>
      <c r="AA205" s="134"/>
      <c r="AB205" s="130"/>
      <c r="AC205" s="130"/>
      <c r="AD205" s="130"/>
      <c r="AE205" s="130"/>
    </row>
    <row r="206" spans="1:31" ht="14.25" customHeight="1" x14ac:dyDescent="0.3">
      <c r="A206" s="130"/>
      <c r="B206" s="130"/>
      <c r="C206" s="130"/>
      <c r="D206" s="130"/>
      <c r="E206" s="130"/>
      <c r="F206" s="130"/>
      <c r="G206" s="130"/>
      <c r="H206" s="130"/>
      <c r="I206" s="131"/>
      <c r="J206" s="130"/>
      <c r="K206" s="132"/>
      <c r="L206" s="132"/>
      <c r="M206" s="132"/>
      <c r="N206" s="132"/>
      <c r="O206" s="132"/>
      <c r="P206" s="132"/>
      <c r="Q206" s="132"/>
      <c r="R206" s="130"/>
      <c r="S206" s="130"/>
      <c r="T206" s="130"/>
      <c r="U206" s="130"/>
      <c r="V206" s="130"/>
      <c r="W206" s="130"/>
      <c r="X206" s="130"/>
      <c r="Y206" s="133"/>
      <c r="Z206" s="130"/>
      <c r="AA206" s="134"/>
      <c r="AB206" s="130"/>
      <c r="AC206" s="130"/>
      <c r="AD206" s="130"/>
      <c r="AE206" s="130"/>
    </row>
    <row r="207" spans="1:31" ht="14.25" customHeight="1" x14ac:dyDescent="0.3">
      <c r="A207" s="130"/>
      <c r="B207" s="130"/>
      <c r="C207" s="130"/>
      <c r="D207" s="130"/>
      <c r="E207" s="130"/>
      <c r="F207" s="130"/>
      <c r="G207" s="130"/>
      <c r="H207" s="130"/>
      <c r="I207" s="131"/>
      <c r="J207" s="130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</row>
    <row r="208" spans="1:31" ht="14.25" customHeight="1" x14ac:dyDescent="0.3">
      <c r="A208" s="130"/>
      <c r="B208" s="130"/>
      <c r="C208" s="130"/>
      <c r="D208" s="130"/>
      <c r="E208" s="130"/>
      <c r="F208" s="130"/>
      <c r="G208" s="130"/>
      <c r="H208" s="130"/>
      <c r="I208" s="131"/>
      <c r="J208" s="130"/>
      <c r="K208" s="132"/>
      <c r="L208" s="132"/>
      <c r="M208" s="132"/>
      <c r="N208" s="132"/>
      <c r="O208" s="132"/>
      <c r="P208" s="132"/>
      <c r="Q208" s="132"/>
      <c r="R208" s="130"/>
      <c r="S208" s="130"/>
      <c r="T208" s="130"/>
      <c r="U208" s="130"/>
      <c r="V208" s="130"/>
      <c r="W208" s="130"/>
      <c r="X208" s="130"/>
      <c r="Y208" s="133"/>
      <c r="Z208" s="130"/>
      <c r="AA208" s="134"/>
      <c r="AB208" s="130"/>
      <c r="AC208" s="130"/>
      <c r="AD208" s="130"/>
      <c r="AE208" s="130"/>
    </row>
    <row r="209" spans="1:31" ht="14.25" customHeight="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30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30"/>
      <c r="AD209" s="130"/>
      <c r="AE209" s="130"/>
    </row>
    <row r="210" spans="1:31" ht="14.25" customHeight="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30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30"/>
      <c r="AD210" s="130"/>
      <c r="AE210" s="130"/>
    </row>
    <row r="211" spans="1:31" ht="14.25" customHeight="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30"/>
      <c r="K211" s="132"/>
      <c r="L211" s="132"/>
      <c r="M211" s="132"/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30"/>
      <c r="AD211" s="130"/>
      <c r="AE211" s="130"/>
    </row>
    <row r="212" spans="1:31" ht="14.25" customHeight="1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30"/>
      <c r="K212" s="132"/>
      <c r="L212" s="132"/>
      <c r="M212" s="132"/>
      <c r="N212" s="132"/>
      <c r="O212" s="132"/>
      <c r="P212" s="132"/>
      <c r="Q212" s="132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30"/>
      <c r="AD212" s="130"/>
      <c r="AE212" s="130"/>
    </row>
    <row r="213" spans="1:31" ht="14.25" customHeight="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30"/>
      <c r="K213" s="132"/>
      <c r="L213" s="132"/>
      <c r="M213" s="132"/>
      <c r="N213" s="132"/>
      <c r="O213" s="132"/>
      <c r="P213" s="132"/>
      <c r="Q213" s="132"/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30"/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30"/>
      <c r="K214" s="132"/>
      <c r="L214" s="132"/>
      <c r="M214" s="132"/>
      <c r="N214" s="132"/>
      <c r="O214" s="132"/>
      <c r="P214" s="132"/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30"/>
      <c r="K215" s="132"/>
      <c r="L215" s="132"/>
      <c r="M215" s="132"/>
      <c r="N215" s="132"/>
      <c r="O215" s="132"/>
      <c r="P215" s="132"/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30"/>
      <c r="K216" s="132"/>
      <c r="L216" s="132"/>
      <c r="M216" s="132"/>
      <c r="N216" s="132"/>
      <c r="O216" s="132"/>
      <c r="P216" s="132"/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30"/>
      <c r="K217" s="132"/>
      <c r="L217" s="132"/>
      <c r="M217" s="132"/>
      <c r="N217" s="132"/>
      <c r="O217" s="132"/>
      <c r="P217" s="132"/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30"/>
      <c r="K218" s="132"/>
      <c r="L218" s="132"/>
      <c r="M218" s="132"/>
      <c r="N218" s="132"/>
      <c r="O218" s="132"/>
      <c r="P218" s="132"/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30"/>
      <c r="K219" s="132"/>
      <c r="L219" s="132"/>
      <c r="M219" s="132"/>
      <c r="N219" s="132"/>
      <c r="O219" s="132"/>
      <c r="P219" s="132"/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30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30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30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30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30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30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30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30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30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30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30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30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30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30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4.2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30"/>
      <c r="K234" s="132"/>
      <c r="L234" s="132"/>
      <c r="M234" s="132"/>
      <c r="N234" s="132"/>
      <c r="O234" s="132"/>
      <c r="P234" s="132"/>
      <c r="Q234" s="132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4.2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30"/>
      <c r="K235" s="132"/>
      <c r="L235" s="132"/>
      <c r="M235" s="132"/>
      <c r="N235" s="132"/>
      <c r="O235" s="132"/>
      <c r="P235" s="132"/>
      <c r="Q235" s="132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4.2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30"/>
      <c r="K236" s="132"/>
      <c r="L236" s="132"/>
      <c r="M236" s="132"/>
      <c r="N236" s="132"/>
      <c r="O236" s="132"/>
      <c r="P236" s="132"/>
      <c r="Q236" s="132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4.2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30"/>
      <c r="K237" s="132"/>
      <c r="L237" s="132"/>
      <c r="M237" s="132"/>
      <c r="N237" s="132"/>
      <c r="O237" s="132"/>
      <c r="P237" s="132"/>
      <c r="Q237" s="132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4.2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30"/>
      <c r="K238" s="132"/>
      <c r="L238" s="132"/>
      <c r="M238" s="132"/>
      <c r="N238" s="132"/>
      <c r="O238" s="132"/>
      <c r="P238" s="132"/>
      <c r="Q238" s="132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4.2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30"/>
      <c r="K239" s="132"/>
      <c r="L239" s="132"/>
      <c r="M239" s="132"/>
      <c r="N239" s="132"/>
      <c r="O239" s="132"/>
      <c r="P239" s="132"/>
      <c r="Q239" s="132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4.2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30"/>
      <c r="K240" s="132"/>
      <c r="L240" s="132"/>
      <c r="M240" s="132"/>
      <c r="N240" s="132"/>
      <c r="O240" s="132"/>
      <c r="P240" s="132"/>
      <c r="Q240" s="132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4.2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30"/>
      <c r="K241" s="132"/>
      <c r="L241" s="132"/>
      <c r="M241" s="132"/>
      <c r="N241" s="132"/>
      <c r="O241" s="132"/>
      <c r="P241" s="132"/>
      <c r="Q241" s="132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4.2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30"/>
      <c r="K242" s="132"/>
      <c r="L242" s="132"/>
      <c r="M242" s="132"/>
      <c r="N242" s="132"/>
      <c r="O242" s="132"/>
      <c r="P242" s="132"/>
      <c r="Q242" s="132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4.2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30"/>
      <c r="K243" s="132"/>
      <c r="L243" s="132"/>
      <c r="M243" s="132"/>
      <c r="N243" s="132"/>
      <c r="O243" s="132"/>
      <c r="P243" s="132"/>
      <c r="Q243" s="132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4.2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30"/>
      <c r="K244" s="132"/>
      <c r="L244" s="132"/>
      <c r="M244" s="132"/>
      <c r="N244" s="132"/>
      <c r="O244" s="132"/>
      <c r="P244" s="132"/>
      <c r="Q244" s="132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4.2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30"/>
      <c r="K245" s="132"/>
      <c r="L245" s="132"/>
      <c r="M245" s="132"/>
      <c r="N245" s="132"/>
      <c r="O245" s="132"/>
      <c r="P245" s="132"/>
      <c r="Q245" s="132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4.2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30"/>
      <c r="K246" s="132"/>
      <c r="L246" s="132"/>
      <c r="M246" s="132"/>
      <c r="N246" s="132"/>
      <c r="O246" s="132"/>
      <c r="P246" s="132"/>
      <c r="Q246" s="132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4.2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30"/>
      <c r="K247" s="132"/>
      <c r="L247" s="132"/>
      <c r="M247" s="132"/>
      <c r="N247" s="132"/>
      <c r="O247" s="132"/>
      <c r="P247" s="132"/>
      <c r="Q247" s="132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4.2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30"/>
      <c r="K248" s="132"/>
      <c r="L248" s="132"/>
      <c r="M248" s="132"/>
      <c r="N248" s="132"/>
      <c r="O248" s="132"/>
      <c r="P248" s="132"/>
      <c r="Q248" s="132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4.2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30"/>
      <c r="K249" s="132"/>
      <c r="L249" s="132"/>
      <c r="M249" s="132"/>
      <c r="N249" s="132"/>
      <c r="O249" s="132"/>
      <c r="P249" s="132"/>
      <c r="Q249" s="132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4.2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30"/>
      <c r="K250" s="132"/>
      <c r="L250" s="132"/>
      <c r="M250" s="132"/>
      <c r="N250" s="132"/>
      <c r="O250" s="132"/>
      <c r="P250" s="132"/>
      <c r="Q250" s="132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4.2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30"/>
      <c r="K251" s="132"/>
      <c r="L251" s="132"/>
      <c r="M251" s="132"/>
      <c r="N251" s="132"/>
      <c r="O251" s="132"/>
      <c r="P251" s="132"/>
      <c r="Q251" s="132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4.2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30"/>
      <c r="K252" s="132"/>
      <c r="L252" s="132"/>
      <c r="M252" s="132"/>
      <c r="N252" s="132"/>
      <c r="O252" s="132"/>
      <c r="P252" s="132"/>
      <c r="Q252" s="132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4.2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30"/>
      <c r="K253" s="132"/>
      <c r="L253" s="132"/>
      <c r="M253" s="132"/>
      <c r="N253" s="132"/>
      <c r="O253" s="132"/>
      <c r="P253" s="132"/>
      <c r="Q253" s="132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4.2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30"/>
      <c r="K254" s="132"/>
      <c r="L254" s="132"/>
      <c r="M254" s="132"/>
      <c r="N254" s="132"/>
      <c r="O254" s="132"/>
      <c r="P254" s="132"/>
      <c r="Q254" s="132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4.2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30"/>
      <c r="K255" s="132"/>
      <c r="L255" s="132"/>
      <c r="M255" s="132"/>
      <c r="N255" s="132"/>
      <c r="O255" s="132"/>
      <c r="P255" s="132"/>
      <c r="Q255" s="132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4.2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30"/>
      <c r="K256" s="132"/>
      <c r="L256" s="132"/>
      <c r="M256" s="132"/>
      <c r="N256" s="132"/>
      <c r="O256" s="132"/>
      <c r="P256" s="132"/>
      <c r="Q256" s="132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4.2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30"/>
      <c r="K257" s="132"/>
      <c r="L257" s="132"/>
      <c r="M257" s="132"/>
      <c r="N257" s="132"/>
      <c r="O257" s="132"/>
      <c r="P257" s="132"/>
      <c r="Q257" s="132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4.2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30"/>
      <c r="K258" s="132"/>
      <c r="L258" s="132"/>
      <c r="M258" s="132"/>
      <c r="N258" s="132"/>
      <c r="O258" s="132"/>
      <c r="P258" s="132"/>
      <c r="Q258" s="132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4.2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30"/>
      <c r="K259" s="132"/>
      <c r="L259" s="132"/>
      <c r="M259" s="132"/>
      <c r="N259" s="132"/>
      <c r="O259" s="132"/>
      <c r="P259" s="132"/>
      <c r="Q259" s="132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4.2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30"/>
      <c r="K260" s="132"/>
      <c r="L260" s="132"/>
      <c r="M260" s="132"/>
      <c r="N260" s="132"/>
      <c r="O260" s="132"/>
      <c r="P260" s="132"/>
      <c r="Q260" s="132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4.2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30"/>
      <c r="K261" s="132"/>
      <c r="L261" s="132"/>
      <c r="M261" s="132"/>
      <c r="N261" s="132"/>
      <c r="O261" s="132"/>
      <c r="P261" s="132"/>
      <c r="Q261" s="132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4.2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30"/>
      <c r="K262" s="132"/>
      <c r="L262" s="132"/>
      <c r="M262" s="132"/>
      <c r="N262" s="132"/>
      <c r="O262" s="132"/>
      <c r="P262" s="132"/>
      <c r="Q262" s="132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4.2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30"/>
      <c r="K263" s="132"/>
      <c r="L263" s="132"/>
      <c r="M263" s="132"/>
      <c r="N263" s="132"/>
      <c r="O263" s="132"/>
      <c r="P263" s="132"/>
      <c r="Q263" s="132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4.2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30"/>
      <c r="K264" s="132"/>
      <c r="L264" s="132"/>
      <c r="M264" s="132"/>
      <c r="N264" s="132"/>
      <c r="O264" s="132"/>
      <c r="P264" s="132"/>
      <c r="Q264" s="132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4.2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30"/>
      <c r="K265" s="132"/>
      <c r="L265" s="132"/>
      <c r="M265" s="132"/>
      <c r="N265" s="132"/>
      <c r="O265" s="132"/>
      <c r="P265" s="132"/>
      <c r="Q265" s="132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4.2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30"/>
      <c r="K266" s="132"/>
      <c r="L266" s="132"/>
      <c r="M266" s="132"/>
      <c r="N266" s="132"/>
      <c r="O266" s="132"/>
      <c r="P266" s="132"/>
      <c r="Q266" s="132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4.2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30"/>
      <c r="K267" s="132"/>
      <c r="L267" s="132"/>
      <c r="M267" s="132"/>
      <c r="N267" s="132"/>
      <c r="O267" s="132"/>
      <c r="P267" s="132"/>
      <c r="Q267" s="132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4.2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30"/>
      <c r="K268" s="132"/>
      <c r="L268" s="132"/>
      <c r="M268" s="132"/>
      <c r="N268" s="132"/>
      <c r="O268" s="132"/>
      <c r="P268" s="132"/>
      <c r="Q268" s="132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4.2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30"/>
      <c r="K269" s="132"/>
      <c r="L269" s="132"/>
      <c r="M269" s="132"/>
      <c r="N269" s="132"/>
      <c r="O269" s="132"/>
      <c r="P269" s="132"/>
      <c r="Q269" s="132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4.2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30"/>
      <c r="K270" s="132"/>
      <c r="L270" s="132"/>
      <c r="M270" s="132"/>
      <c r="N270" s="132"/>
      <c r="O270" s="132"/>
      <c r="P270" s="132"/>
      <c r="Q270" s="132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4.2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30"/>
      <c r="K271" s="132"/>
      <c r="L271" s="132"/>
      <c r="M271" s="132"/>
      <c r="N271" s="132"/>
      <c r="O271" s="132"/>
      <c r="P271" s="132"/>
      <c r="Q271" s="132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4.2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30"/>
      <c r="K272" s="132"/>
      <c r="L272" s="132"/>
      <c r="M272" s="132"/>
      <c r="N272" s="132"/>
      <c r="O272" s="132"/>
      <c r="P272" s="132"/>
      <c r="Q272" s="132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4.2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30"/>
      <c r="K273" s="132"/>
      <c r="L273" s="132"/>
      <c r="M273" s="132"/>
      <c r="N273" s="132"/>
      <c r="O273" s="132"/>
      <c r="P273" s="132"/>
      <c r="Q273" s="132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4.2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30"/>
      <c r="K274" s="132"/>
      <c r="L274" s="132"/>
      <c r="M274" s="132"/>
      <c r="N274" s="132"/>
      <c r="O274" s="132"/>
      <c r="P274" s="132"/>
      <c r="Q274" s="132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4.2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30"/>
      <c r="K275" s="132"/>
      <c r="L275" s="132"/>
      <c r="M275" s="132"/>
      <c r="N275" s="132"/>
      <c r="O275" s="132"/>
      <c r="P275" s="132"/>
      <c r="Q275" s="132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4.2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30"/>
      <c r="K276" s="132"/>
      <c r="L276" s="132"/>
      <c r="M276" s="132"/>
      <c r="N276" s="132"/>
      <c r="O276" s="132"/>
      <c r="P276" s="132"/>
      <c r="Q276" s="132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4.2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30"/>
      <c r="K277" s="132"/>
      <c r="L277" s="132"/>
      <c r="M277" s="132"/>
      <c r="N277" s="132"/>
      <c r="O277" s="132"/>
      <c r="P277" s="132"/>
      <c r="Q277" s="132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4.2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30"/>
      <c r="K278" s="132"/>
      <c r="L278" s="132"/>
      <c r="M278" s="132"/>
      <c r="N278" s="132"/>
      <c r="O278" s="132"/>
      <c r="P278" s="132"/>
      <c r="Q278" s="132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4.2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30"/>
      <c r="K279" s="132"/>
      <c r="L279" s="132"/>
      <c r="M279" s="132"/>
      <c r="N279" s="132"/>
      <c r="O279" s="132"/>
      <c r="P279" s="132"/>
      <c r="Q279" s="132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4.2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30"/>
      <c r="K280" s="132"/>
      <c r="L280" s="132"/>
      <c r="M280" s="132"/>
      <c r="N280" s="132"/>
      <c r="O280" s="132"/>
      <c r="P280" s="132"/>
      <c r="Q280" s="132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5.7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5.7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5.7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5.7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5.7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5.7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5.7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5.7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5.7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5.7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5.7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5.7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5.7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5.7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5.7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5.7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5.7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5.7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5.7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5.7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5.7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5.7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5.7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5.7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5.7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5.7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5.7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5.7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5.7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5.7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5.7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5.7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5.7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5.7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5.7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5.7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5.7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5.7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5.7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5.7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5.7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5.7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5.7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5.7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5.7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5.7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5.7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5.7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5.7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5.7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5.7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5.7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5.7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5.7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5.7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5.7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5.7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5.7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5.7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5.7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5.7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5.7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5.7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5.7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5.7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5.7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5.7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5.7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5.7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5.7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5.7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5.7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5.7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5.7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5.7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5.7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5.7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5.7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5.7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5.7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5.7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5.7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5.7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5.7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5.7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5.7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5.7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5.7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5.7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5.7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5.7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5.7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5.7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5.7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5.7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5.7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5.7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5.7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5.7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5.7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5.7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5.7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5.7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5.7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5.7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5.7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5.7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5.7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5.7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5.7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5.7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5.7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5.7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5.7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5.7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5.7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5.7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5.7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5.7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5.7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5.7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5.7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5.7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5.7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5.7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5.7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5.7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5.7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5.7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5.7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5.7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5.7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3"/>
      <c r="Z982" s="130"/>
      <c r="AA982" s="134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3"/>
      <c r="Z983" s="130"/>
      <c r="AA983" s="134"/>
      <c r="AB983" s="130"/>
      <c r="AC983" s="130"/>
      <c r="AD983" s="130"/>
      <c r="AE983" s="130"/>
    </row>
    <row r="984" spans="1:31" ht="15.75" customHeight="1" x14ac:dyDescent="0.3">
      <c r="A984" s="130"/>
      <c r="B984" s="130"/>
      <c r="C984" s="130"/>
      <c r="D984" s="130"/>
      <c r="E984" s="130"/>
      <c r="F984" s="130"/>
      <c r="G984" s="130"/>
      <c r="H984" s="130"/>
      <c r="I984" s="131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3"/>
      <c r="Z984" s="130"/>
      <c r="AA984" s="134"/>
      <c r="AB984" s="130"/>
      <c r="AC984" s="130"/>
      <c r="AD984" s="130"/>
      <c r="AE984" s="130"/>
    </row>
    <row r="985" spans="1:31" ht="15.75" customHeight="1" x14ac:dyDescent="0.3">
      <c r="A985" s="130"/>
      <c r="B985" s="130"/>
      <c r="C985" s="130"/>
      <c r="D985" s="130"/>
      <c r="E985" s="130"/>
      <c r="F985" s="130"/>
      <c r="G985" s="130"/>
      <c r="H985" s="130"/>
      <c r="I985" s="131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3"/>
      <c r="Z985" s="130"/>
      <c r="AA985" s="134"/>
      <c r="AB985" s="130"/>
      <c r="AC985" s="130"/>
      <c r="AD985" s="130"/>
      <c r="AE985" s="130"/>
    </row>
    <row r="986" spans="1:31" ht="15.75" customHeight="1" x14ac:dyDescent="0.3">
      <c r="A986" s="130"/>
      <c r="B986" s="130"/>
      <c r="C986" s="130"/>
      <c r="D986" s="130"/>
      <c r="E986" s="130"/>
      <c r="F986" s="130"/>
      <c r="G986" s="130"/>
      <c r="H986" s="130"/>
      <c r="I986" s="131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3"/>
      <c r="Z986" s="130"/>
      <c r="AA986" s="134"/>
      <c r="AB986" s="130"/>
      <c r="AC986" s="130"/>
      <c r="AD986" s="130"/>
      <c r="AE986" s="130"/>
    </row>
    <row r="987" spans="1:31" ht="15.75" customHeight="1" x14ac:dyDescent="0.3">
      <c r="A987" s="130"/>
      <c r="B987" s="130"/>
      <c r="C987" s="130"/>
      <c r="D987" s="130"/>
      <c r="E987" s="130"/>
      <c r="F987" s="130"/>
      <c r="G987" s="130"/>
      <c r="H987" s="130"/>
      <c r="I987" s="131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3"/>
      <c r="Z987" s="130"/>
      <c r="AA987" s="134"/>
      <c r="AB987" s="130"/>
      <c r="AC987" s="130"/>
      <c r="AD987" s="130"/>
      <c r="AE987" s="130"/>
    </row>
    <row r="988" spans="1:31" ht="15.75" customHeight="1" x14ac:dyDescent="0.3">
      <c r="A988" s="130"/>
      <c r="B988" s="130"/>
      <c r="C988" s="130"/>
      <c r="D988" s="130"/>
      <c r="E988" s="130"/>
      <c r="F988" s="130"/>
      <c r="G988" s="130"/>
      <c r="H988" s="130"/>
      <c r="I988" s="131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3"/>
      <c r="Z988" s="130"/>
      <c r="AA988" s="134"/>
      <c r="AB988" s="130"/>
      <c r="AC988" s="130"/>
      <c r="AD988" s="130"/>
      <c r="AE988" s="130"/>
    </row>
    <row r="989" spans="1:31" ht="15.75" customHeight="1" x14ac:dyDescent="0.3">
      <c r="A989" s="130"/>
      <c r="B989" s="130"/>
      <c r="C989" s="130"/>
      <c r="D989" s="130"/>
      <c r="E989" s="130"/>
      <c r="F989" s="130"/>
      <c r="G989" s="130"/>
      <c r="H989" s="130"/>
      <c r="I989" s="131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3"/>
      <c r="Z989" s="130"/>
      <c r="AA989" s="134"/>
      <c r="AB989" s="130"/>
      <c r="AC989" s="130"/>
      <c r="AD989" s="130"/>
      <c r="AE989" s="130"/>
    </row>
    <row r="990" spans="1:31" ht="15.75" customHeight="1" x14ac:dyDescent="0.3">
      <c r="A990" s="130"/>
      <c r="B990" s="130"/>
      <c r="C990" s="130"/>
      <c r="D990" s="130"/>
      <c r="E990" s="130"/>
      <c r="F990" s="130"/>
      <c r="G990" s="130"/>
      <c r="H990" s="130"/>
      <c r="I990" s="131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3"/>
      <c r="Z990" s="130"/>
      <c r="AA990" s="134"/>
      <c r="AB990" s="130"/>
      <c r="AC990" s="130"/>
      <c r="AD990" s="130"/>
      <c r="AE990" s="130"/>
    </row>
    <row r="991" spans="1:31" ht="15.75" customHeight="1" x14ac:dyDescent="0.3">
      <c r="A991" s="130"/>
      <c r="B991" s="130"/>
      <c r="C991" s="130"/>
      <c r="D991" s="130"/>
      <c r="E991" s="130"/>
      <c r="F991" s="130"/>
      <c r="G991" s="130"/>
      <c r="H991" s="130"/>
      <c r="I991" s="131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3"/>
      <c r="Z991" s="130"/>
      <c r="AA991" s="134"/>
      <c r="AB991" s="130"/>
      <c r="AC991" s="130"/>
      <c r="AD991" s="130"/>
      <c r="AE991" s="130"/>
    </row>
    <row r="992" spans="1:31" ht="15.75" customHeight="1" x14ac:dyDescent="0.3">
      <c r="A992" s="130"/>
      <c r="B992" s="130"/>
      <c r="C992" s="130"/>
      <c r="D992" s="130"/>
      <c r="E992" s="130"/>
      <c r="F992" s="130"/>
      <c r="G992" s="130"/>
      <c r="H992" s="130"/>
      <c r="I992" s="131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3"/>
      <c r="Z992" s="130"/>
      <c r="AA992" s="134"/>
      <c r="AB992" s="130"/>
      <c r="AC992" s="130"/>
      <c r="AD992" s="130"/>
      <c r="AE992" s="130"/>
    </row>
    <row r="993" spans="1:31" ht="15.75" customHeight="1" x14ac:dyDescent="0.3">
      <c r="A993" s="130"/>
      <c r="B993" s="130"/>
      <c r="C993" s="130"/>
      <c r="D993" s="130"/>
      <c r="E993" s="130"/>
      <c r="F993" s="130"/>
      <c r="G993" s="130"/>
      <c r="H993" s="130"/>
      <c r="I993" s="131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3"/>
      <c r="Z993" s="130"/>
      <c r="AA993" s="134"/>
      <c r="AB993" s="130"/>
      <c r="AC993" s="130"/>
      <c r="AD993" s="130"/>
      <c r="AE993" s="130"/>
    </row>
    <row r="994" spans="1:31" ht="15.75" customHeight="1" x14ac:dyDescent="0.3">
      <c r="A994" s="130"/>
      <c r="B994" s="130"/>
      <c r="C994" s="130"/>
      <c r="D994" s="130"/>
      <c r="E994" s="130"/>
      <c r="F994" s="130"/>
      <c r="G994" s="130"/>
      <c r="H994" s="130"/>
      <c r="I994" s="131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3"/>
      <c r="Z994" s="130"/>
      <c r="AA994" s="134"/>
      <c r="AB994" s="130"/>
      <c r="AC994" s="130"/>
      <c r="AD994" s="130"/>
      <c r="AE994" s="130"/>
    </row>
    <row r="995" spans="1:31" ht="15.75" customHeight="1" x14ac:dyDescent="0.3">
      <c r="A995" s="130"/>
      <c r="B995" s="130"/>
      <c r="C995" s="130"/>
      <c r="D995" s="130"/>
      <c r="E995" s="130"/>
      <c r="F995" s="130"/>
      <c r="G995" s="130"/>
      <c r="H995" s="130"/>
      <c r="I995" s="131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3"/>
      <c r="Z995" s="130"/>
      <c r="AA995" s="134"/>
      <c r="AB995" s="130"/>
      <c r="AC995" s="130"/>
      <c r="AD995" s="130"/>
      <c r="AE995" s="130"/>
    </row>
    <row r="996" spans="1:31" ht="15.75" customHeight="1" x14ac:dyDescent="0.3">
      <c r="A996" s="130"/>
      <c r="B996" s="130"/>
      <c r="C996" s="130"/>
      <c r="D996" s="130"/>
      <c r="E996" s="130"/>
      <c r="F996" s="130"/>
      <c r="G996" s="130"/>
      <c r="H996" s="130"/>
      <c r="I996" s="131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3"/>
      <c r="Z996" s="130"/>
      <c r="AA996" s="134"/>
      <c r="AB996" s="130"/>
      <c r="AC996" s="130"/>
      <c r="AD996" s="130"/>
      <c r="AE996" s="130"/>
    </row>
    <row r="997" spans="1:31" ht="15.75" customHeight="1" x14ac:dyDescent="0.3">
      <c r="A997" s="130"/>
      <c r="B997" s="130"/>
      <c r="C997" s="130"/>
      <c r="D997" s="130"/>
      <c r="E997" s="130"/>
      <c r="F997" s="130"/>
      <c r="G997" s="130"/>
      <c r="H997" s="130"/>
      <c r="I997" s="131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3"/>
      <c r="Z997" s="130"/>
      <c r="AA997" s="134"/>
      <c r="AB997" s="130"/>
      <c r="AC997" s="130"/>
      <c r="AD997" s="130"/>
      <c r="AE997" s="130"/>
    </row>
    <row r="998" spans="1:31" ht="15.75" customHeight="1" x14ac:dyDescent="0.3">
      <c r="A998" s="130"/>
      <c r="B998" s="130"/>
      <c r="C998" s="130"/>
      <c r="D998" s="130"/>
      <c r="E998" s="130"/>
      <c r="F998" s="130"/>
      <c r="G998" s="130"/>
      <c r="H998" s="130"/>
      <c r="I998" s="131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3"/>
      <c r="Z998" s="130"/>
      <c r="AA998" s="134"/>
      <c r="AB998" s="130"/>
      <c r="AC998" s="130"/>
      <c r="AD998" s="130"/>
      <c r="AE998" s="130"/>
    </row>
    <row r="999" spans="1:31" ht="15.75" customHeight="1" x14ac:dyDescent="0.3">
      <c r="A999" s="130"/>
      <c r="B999" s="130"/>
      <c r="C999" s="130"/>
      <c r="D999" s="130"/>
      <c r="E999" s="130"/>
      <c r="F999" s="130"/>
      <c r="G999" s="130"/>
      <c r="H999" s="130"/>
      <c r="I999" s="131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3"/>
      <c r="Z999" s="130"/>
      <c r="AA999" s="134"/>
      <c r="AB999" s="130"/>
      <c r="AC999" s="130"/>
      <c r="AD999" s="130"/>
      <c r="AE999" s="130"/>
    </row>
    <row r="1000" spans="1:31" ht="15.75" customHeight="1" x14ac:dyDescent="0.3">
      <c r="A1000" s="130"/>
      <c r="B1000" s="130"/>
      <c r="C1000" s="130"/>
      <c r="D1000" s="130"/>
      <c r="E1000" s="130"/>
      <c r="F1000" s="130"/>
      <c r="G1000" s="130"/>
      <c r="H1000" s="130"/>
      <c r="I1000" s="131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3"/>
      <c r="Z1000" s="130"/>
      <c r="AA1000" s="134"/>
      <c r="AB1000" s="130"/>
      <c r="AC1000" s="130"/>
      <c r="AD1000" s="130"/>
      <c r="AE1000" s="130"/>
    </row>
    <row r="1001" spans="1:31" ht="15.75" customHeight="1" x14ac:dyDescent="0.3">
      <c r="A1001" s="130"/>
      <c r="B1001" s="130"/>
      <c r="C1001" s="130"/>
      <c r="D1001" s="130"/>
      <c r="E1001" s="130"/>
      <c r="F1001" s="130"/>
      <c r="G1001" s="130"/>
      <c r="H1001" s="130"/>
      <c r="I1001" s="131"/>
      <c r="J1001" s="130"/>
      <c r="K1001" s="130"/>
      <c r="L1001" s="130"/>
      <c r="M1001" s="130"/>
      <c r="N1001" s="130"/>
      <c r="O1001" s="130"/>
      <c r="P1001" s="130"/>
      <c r="Q1001" s="130"/>
      <c r="R1001" s="130"/>
      <c r="S1001" s="130"/>
      <c r="T1001" s="130"/>
      <c r="U1001" s="130"/>
      <c r="V1001" s="130"/>
      <c r="W1001" s="130"/>
      <c r="X1001" s="130"/>
      <c r="Y1001" s="133"/>
      <c r="Z1001" s="130"/>
      <c r="AA1001" s="134"/>
      <c r="AB1001" s="130"/>
      <c r="AC1001" s="130"/>
      <c r="AD1001" s="130"/>
      <c r="AE1001" s="130"/>
    </row>
    <row r="1002" spans="1:31" ht="15.75" customHeight="1" x14ac:dyDescent="0.3">
      <c r="A1002" s="130"/>
      <c r="B1002" s="130"/>
      <c r="C1002" s="130"/>
      <c r="D1002" s="130"/>
      <c r="E1002" s="130"/>
      <c r="F1002" s="130"/>
      <c r="G1002" s="130"/>
      <c r="H1002" s="130"/>
      <c r="I1002" s="131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30"/>
      <c r="U1002" s="130"/>
      <c r="V1002" s="130"/>
      <c r="W1002" s="130"/>
      <c r="X1002" s="130"/>
      <c r="Y1002" s="133"/>
      <c r="Z1002" s="130"/>
      <c r="AA1002" s="134"/>
      <c r="AB1002" s="130"/>
      <c r="AC1002" s="130"/>
      <c r="AD1002" s="130"/>
      <c r="AE1002" s="130"/>
    </row>
    <row r="1003" spans="1:31" ht="15.75" customHeight="1" x14ac:dyDescent="0.3">
      <c r="A1003" s="130"/>
      <c r="B1003" s="130"/>
      <c r="C1003" s="130"/>
      <c r="D1003" s="130"/>
      <c r="E1003" s="130"/>
      <c r="F1003" s="130"/>
      <c r="G1003" s="130"/>
      <c r="H1003" s="130"/>
      <c r="I1003" s="131"/>
      <c r="J1003" s="130"/>
      <c r="K1003" s="130"/>
      <c r="L1003" s="130"/>
      <c r="M1003" s="130"/>
      <c r="N1003" s="130"/>
      <c r="O1003" s="130"/>
      <c r="P1003" s="130"/>
      <c r="Q1003" s="130"/>
      <c r="R1003" s="130"/>
      <c r="S1003" s="130"/>
      <c r="T1003" s="130"/>
      <c r="U1003" s="130"/>
      <c r="V1003" s="130"/>
      <c r="W1003" s="130"/>
      <c r="X1003" s="130"/>
      <c r="Y1003" s="133"/>
      <c r="Z1003" s="130"/>
      <c r="AA1003" s="134"/>
      <c r="AB1003" s="130"/>
      <c r="AC1003" s="130"/>
      <c r="AD1003" s="130"/>
      <c r="AE1003" s="130"/>
    </row>
    <row r="1004" spans="1:31" ht="15.75" customHeight="1" x14ac:dyDescent="0.3">
      <c r="A1004" s="130"/>
      <c r="B1004" s="130"/>
      <c r="C1004" s="130"/>
      <c r="D1004" s="130"/>
      <c r="E1004" s="130"/>
      <c r="F1004" s="130"/>
      <c r="G1004" s="130"/>
      <c r="H1004" s="130"/>
      <c r="I1004" s="131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30"/>
      <c r="U1004" s="130"/>
      <c r="V1004" s="130"/>
      <c r="W1004" s="130"/>
      <c r="X1004" s="130"/>
      <c r="Y1004" s="133"/>
      <c r="Z1004" s="130"/>
      <c r="AA1004" s="134"/>
      <c r="AB1004" s="130"/>
      <c r="AC1004" s="130"/>
      <c r="AD1004" s="130"/>
      <c r="AE1004" s="130"/>
    </row>
    <row r="1005" spans="1:31" ht="15.75" customHeight="1" x14ac:dyDescent="0.3">
      <c r="A1005" s="130"/>
      <c r="B1005" s="130"/>
      <c r="C1005" s="130"/>
      <c r="D1005" s="130"/>
      <c r="E1005" s="130"/>
      <c r="F1005" s="130"/>
      <c r="G1005" s="130"/>
      <c r="H1005" s="130"/>
      <c r="I1005" s="131"/>
      <c r="J1005" s="130"/>
      <c r="K1005" s="130"/>
      <c r="L1005" s="130"/>
      <c r="M1005" s="130"/>
      <c r="N1005" s="130"/>
      <c r="O1005" s="130"/>
      <c r="P1005" s="130"/>
      <c r="Q1005" s="130"/>
      <c r="R1005" s="130"/>
      <c r="S1005" s="130"/>
      <c r="T1005" s="130"/>
      <c r="U1005" s="130"/>
      <c r="V1005" s="130"/>
      <c r="W1005" s="130"/>
      <c r="X1005" s="130"/>
      <c r="Y1005" s="133"/>
      <c r="Z1005" s="130"/>
      <c r="AA1005" s="134"/>
      <c r="AB1005" s="130"/>
      <c r="AC1005" s="130"/>
      <c r="AD1005" s="130"/>
      <c r="AE1005" s="130"/>
    </row>
    <row r="1006" spans="1:31" ht="15.75" customHeight="1" x14ac:dyDescent="0.3">
      <c r="A1006" s="130"/>
      <c r="B1006" s="130"/>
      <c r="C1006" s="130"/>
      <c r="D1006" s="130"/>
      <c r="E1006" s="130"/>
      <c r="F1006" s="130"/>
      <c r="G1006" s="130"/>
      <c r="H1006" s="130"/>
      <c r="I1006" s="131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30"/>
      <c r="U1006" s="130"/>
      <c r="V1006" s="130"/>
      <c r="W1006" s="130"/>
      <c r="X1006" s="130"/>
      <c r="Y1006" s="133"/>
      <c r="Z1006" s="130"/>
      <c r="AA1006" s="134"/>
      <c r="AB1006" s="130"/>
      <c r="AC1006" s="130"/>
      <c r="AD1006" s="130"/>
      <c r="AE1006" s="130"/>
    </row>
    <row r="1007" spans="1:31" ht="15.75" customHeight="1" x14ac:dyDescent="0.3">
      <c r="A1007" s="130"/>
      <c r="B1007" s="130"/>
      <c r="C1007" s="130"/>
      <c r="D1007" s="130"/>
      <c r="E1007" s="130"/>
      <c r="F1007" s="130"/>
      <c r="G1007" s="130"/>
      <c r="H1007" s="130"/>
      <c r="I1007" s="131"/>
      <c r="J1007" s="130"/>
      <c r="K1007" s="130"/>
      <c r="L1007" s="130"/>
      <c r="M1007" s="130"/>
      <c r="N1007" s="130"/>
      <c r="O1007" s="130"/>
      <c r="P1007" s="130"/>
      <c r="Q1007" s="130"/>
      <c r="R1007" s="130"/>
      <c r="S1007" s="130"/>
      <c r="T1007" s="130"/>
      <c r="U1007" s="130"/>
      <c r="V1007" s="130"/>
      <c r="W1007" s="130"/>
      <c r="X1007" s="130"/>
      <c r="Y1007" s="133"/>
      <c r="Z1007" s="130"/>
      <c r="AA1007" s="134"/>
      <c r="AB1007" s="130"/>
      <c r="AC1007" s="130"/>
      <c r="AD1007" s="130"/>
      <c r="AE1007" s="130"/>
    </row>
    <row r="1008" spans="1:31" ht="15.75" customHeight="1" x14ac:dyDescent="0.3">
      <c r="A1008" s="130"/>
      <c r="B1008" s="130"/>
      <c r="C1008" s="130"/>
      <c r="D1008" s="130"/>
      <c r="E1008" s="130"/>
      <c r="F1008" s="130"/>
      <c r="G1008" s="130"/>
      <c r="H1008" s="130"/>
      <c r="I1008" s="131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30"/>
      <c r="U1008" s="130"/>
      <c r="V1008" s="130"/>
      <c r="W1008" s="130"/>
      <c r="X1008" s="130"/>
      <c r="Y1008" s="133"/>
      <c r="Z1008" s="130"/>
      <c r="AA1008" s="134"/>
      <c r="AB1008" s="130"/>
      <c r="AC1008" s="130"/>
      <c r="AD1008" s="130"/>
      <c r="AE1008" s="130"/>
    </row>
    <row r="1009" spans="1:31" ht="15.75" customHeight="1" x14ac:dyDescent="0.3">
      <c r="A1009" s="130"/>
      <c r="B1009" s="130"/>
      <c r="C1009" s="130"/>
      <c r="D1009" s="130"/>
      <c r="E1009" s="130"/>
      <c r="F1009" s="130"/>
      <c r="G1009" s="130"/>
      <c r="H1009" s="130"/>
      <c r="I1009" s="131"/>
      <c r="J1009" s="130"/>
      <c r="K1009" s="130"/>
      <c r="L1009" s="130"/>
      <c r="M1009" s="130"/>
      <c r="N1009" s="130"/>
      <c r="O1009" s="130"/>
      <c r="P1009" s="130"/>
      <c r="Q1009" s="130"/>
      <c r="R1009" s="130"/>
      <c r="S1009" s="130"/>
      <c r="T1009" s="130"/>
      <c r="U1009" s="130"/>
      <c r="V1009" s="130"/>
      <c r="W1009" s="130"/>
      <c r="X1009" s="130"/>
      <c r="Y1009" s="133"/>
      <c r="Z1009" s="130"/>
      <c r="AA1009" s="134"/>
      <c r="AB1009" s="130"/>
      <c r="AC1009" s="130"/>
      <c r="AD1009" s="130"/>
      <c r="AE1009" s="130"/>
    </row>
    <row r="1010" spans="1:31" ht="15.75" customHeight="1" x14ac:dyDescent="0.3">
      <c r="A1010" s="130"/>
      <c r="B1010" s="130"/>
      <c r="C1010" s="130"/>
      <c r="D1010" s="130"/>
      <c r="E1010" s="130"/>
      <c r="F1010" s="130"/>
      <c r="G1010" s="130"/>
      <c r="H1010" s="130"/>
      <c r="I1010" s="131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30"/>
      <c r="U1010" s="130"/>
      <c r="V1010" s="130"/>
      <c r="W1010" s="130"/>
      <c r="X1010" s="130"/>
      <c r="Y1010" s="133"/>
      <c r="Z1010" s="130"/>
      <c r="AA1010" s="134"/>
      <c r="AB1010" s="130"/>
      <c r="AC1010" s="130"/>
      <c r="AD1010" s="130"/>
      <c r="AE1010" s="130"/>
    </row>
    <row r="1011" spans="1:31" ht="15.75" customHeight="1" x14ac:dyDescent="0.3">
      <c r="A1011" s="130"/>
      <c r="B1011" s="130"/>
      <c r="C1011" s="130"/>
      <c r="D1011" s="130"/>
      <c r="E1011" s="130"/>
      <c r="F1011" s="130"/>
      <c r="G1011" s="130"/>
      <c r="H1011" s="130"/>
      <c r="I1011" s="131"/>
      <c r="J1011" s="130"/>
      <c r="K1011" s="130"/>
      <c r="L1011" s="130"/>
      <c r="M1011" s="130"/>
      <c r="N1011" s="130"/>
      <c r="O1011" s="130"/>
      <c r="P1011" s="130"/>
      <c r="Q1011" s="130"/>
      <c r="R1011" s="130"/>
      <c r="S1011" s="130"/>
      <c r="T1011" s="130"/>
      <c r="U1011" s="130"/>
      <c r="V1011" s="130"/>
      <c r="W1011" s="130"/>
      <c r="X1011" s="130"/>
      <c r="Y1011" s="133"/>
      <c r="Z1011" s="130"/>
      <c r="AA1011" s="134"/>
      <c r="AB1011" s="130"/>
      <c r="AC1011" s="130"/>
      <c r="AD1011" s="130"/>
      <c r="AE1011" s="130"/>
    </row>
    <row r="1012" spans="1:31" ht="15.75" customHeight="1" x14ac:dyDescent="0.3">
      <c r="A1012" s="130"/>
      <c r="B1012" s="130"/>
      <c r="C1012" s="130"/>
      <c r="D1012" s="130"/>
      <c r="E1012" s="130"/>
      <c r="F1012" s="130"/>
      <c r="G1012" s="130"/>
      <c r="H1012" s="130"/>
      <c r="I1012" s="131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30"/>
      <c r="U1012" s="130"/>
      <c r="V1012" s="130"/>
      <c r="W1012" s="130"/>
      <c r="X1012" s="130"/>
      <c r="Y1012" s="133"/>
      <c r="Z1012" s="130"/>
      <c r="AA1012" s="134"/>
      <c r="AB1012" s="130"/>
      <c r="AC1012" s="130"/>
      <c r="AD1012" s="130"/>
      <c r="AE1012" s="130"/>
    </row>
    <row r="1013" spans="1:31" ht="15.75" customHeight="1" x14ac:dyDescent="0.3">
      <c r="A1013" s="130"/>
      <c r="B1013" s="130"/>
      <c r="C1013" s="130"/>
      <c r="D1013" s="130"/>
      <c r="E1013" s="130"/>
      <c r="F1013" s="130"/>
      <c r="G1013" s="130"/>
      <c r="H1013" s="130"/>
      <c r="I1013" s="131"/>
      <c r="J1013" s="130"/>
      <c r="K1013" s="130"/>
      <c r="L1013" s="130"/>
      <c r="M1013" s="130"/>
      <c r="N1013" s="130"/>
      <c r="O1013" s="130"/>
      <c r="P1013" s="130"/>
      <c r="Q1013" s="130"/>
      <c r="R1013" s="130"/>
      <c r="S1013" s="130"/>
      <c r="T1013" s="130"/>
      <c r="U1013" s="130"/>
      <c r="V1013" s="130"/>
      <c r="W1013" s="130"/>
      <c r="X1013" s="130"/>
      <c r="Y1013" s="133"/>
      <c r="Z1013" s="130"/>
      <c r="AA1013" s="134"/>
      <c r="AB1013" s="130"/>
      <c r="AC1013" s="130"/>
      <c r="AD1013" s="130"/>
      <c r="AE1013" s="130"/>
    </row>
    <row r="1014" spans="1:31" ht="15.75" customHeight="1" x14ac:dyDescent="0.3">
      <c r="A1014" s="130"/>
      <c r="B1014" s="130"/>
      <c r="C1014" s="130"/>
      <c r="D1014" s="130"/>
      <c r="E1014" s="130"/>
      <c r="F1014" s="130"/>
      <c r="G1014" s="130"/>
      <c r="H1014" s="130"/>
      <c r="I1014" s="131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30"/>
      <c r="U1014" s="130"/>
      <c r="V1014" s="130"/>
      <c r="W1014" s="130"/>
      <c r="X1014" s="130"/>
      <c r="Y1014" s="133"/>
      <c r="Z1014" s="130"/>
      <c r="AA1014" s="134"/>
      <c r="AB1014" s="130"/>
      <c r="AC1014" s="130"/>
      <c r="AD1014" s="130"/>
      <c r="AE1014" s="130"/>
    </row>
    <row r="1015" spans="1:31" ht="15.75" customHeight="1" x14ac:dyDescent="0.3">
      <c r="A1015" s="130"/>
      <c r="B1015" s="130"/>
      <c r="C1015" s="130"/>
      <c r="D1015" s="130"/>
      <c r="E1015" s="130"/>
      <c r="F1015" s="130"/>
      <c r="G1015" s="130"/>
      <c r="H1015" s="130"/>
      <c r="I1015" s="131"/>
      <c r="J1015" s="130"/>
      <c r="K1015" s="130"/>
      <c r="L1015" s="130"/>
      <c r="M1015" s="130"/>
      <c r="N1015" s="130"/>
      <c r="O1015" s="130"/>
      <c r="P1015" s="130"/>
      <c r="Q1015" s="130"/>
      <c r="R1015" s="130"/>
      <c r="S1015" s="130"/>
      <c r="T1015" s="130"/>
      <c r="U1015" s="130"/>
      <c r="V1015" s="130"/>
      <c r="W1015" s="130"/>
      <c r="X1015" s="130"/>
      <c r="Y1015" s="133"/>
      <c r="Z1015" s="130"/>
      <c r="AA1015" s="134"/>
      <c r="AB1015" s="130"/>
      <c r="AC1015" s="130"/>
      <c r="AD1015" s="130"/>
      <c r="AE1015" s="130"/>
    </row>
    <row r="1016" spans="1:31" ht="15.75" customHeight="1" x14ac:dyDescent="0.3">
      <c r="A1016" s="130"/>
      <c r="B1016" s="130"/>
      <c r="C1016" s="130"/>
      <c r="D1016" s="130"/>
      <c r="E1016" s="130"/>
      <c r="F1016" s="130"/>
      <c r="G1016" s="130"/>
      <c r="H1016" s="130"/>
      <c r="I1016" s="131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30"/>
      <c r="U1016" s="130"/>
      <c r="V1016" s="130"/>
      <c r="W1016" s="130"/>
      <c r="X1016" s="130"/>
      <c r="Y1016" s="133"/>
      <c r="Z1016" s="130"/>
      <c r="AA1016" s="134"/>
      <c r="AB1016" s="130"/>
      <c r="AC1016" s="130"/>
      <c r="AD1016" s="130"/>
      <c r="AE1016" s="130"/>
    </row>
    <row r="1017" spans="1:31" ht="15.75" customHeight="1" x14ac:dyDescent="0.3">
      <c r="A1017" s="130"/>
      <c r="B1017" s="130"/>
      <c r="C1017" s="130"/>
      <c r="D1017" s="130"/>
      <c r="E1017" s="130"/>
      <c r="F1017" s="130"/>
      <c r="G1017" s="130"/>
      <c r="H1017" s="130"/>
      <c r="I1017" s="131"/>
      <c r="J1017" s="130"/>
      <c r="K1017" s="130"/>
      <c r="L1017" s="130"/>
      <c r="M1017" s="130"/>
      <c r="N1017" s="130"/>
      <c r="O1017" s="130"/>
      <c r="P1017" s="130"/>
      <c r="Q1017" s="130"/>
      <c r="R1017" s="130"/>
      <c r="S1017" s="130"/>
      <c r="T1017" s="130"/>
      <c r="U1017" s="130"/>
      <c r="V1017" s="130"/>
      <c r="W1017" s="130"/>
      <c r="X1017" s="130"/>
      <c r="Y1017" s="133"/>
      <c r="Z1017" s="130"/>
      <c r="AA1017" s="134"/>
      <c r="AB1017" s="130"/>
      <c r="AC1017" s="130"/>
      <c r="AD1017" s="130"/>
      <c r="AE1017" s="130"/>
    </row>
    <row r="1018" spans="1:31" ht="15.75" customHeight="1" x14ac:dyDescent="0.3">
      <c r="A1018" s="130"/>
      <c r="B1018" s="130"/>
      <c r="C1018" s="130"/>
      <c r="D1018" s="130"/>
      <c r="E1018" s="130"/>
      <c r="F1018" s="130"/>
      <c r="G1018" s="130"/>
      <c r="H1018" s="130"/>
      <c r="I1018" s="131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30"/>
      <c r="U1018" s="130"/>
      <c r="V1018" s="130"/>
      <c r="W1018" s="130"/>
      <c r="X1018" s="130"/>
      <c r="Y1018" s="133"/>
      <c r="Z1018" s="130"/>
      <c r="AA1018" s="134"/>
      <c r="AB1018" s="130"/>
      <c r="AC1018" s="130"/>
      <c r="AD1018" s="130"/>
      <c r="AE1018" s="130"/>
    </row>
    <row r="1019" spans="1:31" ht="15.75" customHeight="1" x14ac:dyDescent="0.3">
      <c r="A1019" s="130"/>
      <c r="B1019" s="130"/>
      <c r="C1019" s="130"/>
      <c r="D1019" s="130"/>
      <c r="E1019" s="130"/>
      <c r="F1019" s="130"/>
      <c r="G1019" s="130"/>
      <c r="H1019" s="130"/>
      <c r="I1019" s="131"/>
      <c r="J1019" s="130"/>
      <c r="K1019" s="130"/>
      <c r="L1019" s="130"/>
      <c r="M1019" s="130"/>
      <c r="N1019" s="130"/>
      <c r="O1019" s="130"/>
      <c r="P1019" s="130"/>
      <c r="Q1019" s="130"/>
      <c r="R1019" s="130"/>
      <c r="S1019" s="130"/>
      <c r="T1019" s="130"/>
      <c r="U1019" s="130"/>
      <c r="V1019" s="130"/>
      <c r="W1019" s="130"/>
      <c r="X1019" s="130"/>
      <c r="Y1019" s="133"/>
      <c r="Z1019" s="130"/>
      <c r="AA1019" s="134"/>
      <c r="AB1019" s="130"/>
      <c r="AC1019" s="130"/>
      <c r="AD1019" s="130"/>
      <c r="AE1019" s="130"/>
    </row>
    <row r="1020" spans="1:31" ht="15.75" customHeight="1" x14ac:dyDescent="0.3">
      <c r="A1020" s="130"/>
      <c r="B1020" s="130"/>
      <c r="C1020" s="130"/>
      <c r="D1020" s="130"/>
      <c r="E1020" s="130"/>
      <c r="F1020" s="130"/>
      <c r="G1020" s="130"/>
      <c r="H1020" s="130"/>
      <c r="I1020" s="131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30"/>
      <c r="U1020" s="130"/>
      <c r="V1020" s="130"/>
      <c r="W1020" s="130"/>
      <c r="X1020" s="130"/>
      <c r="Y1020" s="133"/>
      <c r="Z1020" s="130"/>
      <c r="AA1020" s="134"/>
      <c r="AB1020" s="130"/>
      <c r="AC1020" s="130"/>
      <c r="AD1020" s="130"/>
      <c r="AE1020" s="130"/>
    </row>
    <row r="1021" spans="1:31" ht="15.75" customHeight="1" x14ac:dyDescent="0.3">
      <c r="A1021" s="130"/>
      <c r="B1021" s="130"/>
      <c r="C1021" s="130"/>
      <c r="D1021" s="130"/>
      <c r="E1021" s="130"/>
      <c r="F1021" s="130"/>
      <c r="G1021" s="130"/>
      <c r="H1021" s="130"/>
      <c r="I1021" s="131"/>
      <c r="J1021" s="130"/>
      <c r="K1021" s="130"/>
      <c r="L1021" s="130"/>
      <c r="M1021" s="130"/>
      <c r="N1021" s="130"/>
      <c r="O1021" s="130"/>
      <c r="P1021" s="130"/>
      <c r="Q1021" s="130"/>
      <c r="R1021" s="130"/>
      <c r="S1021" s="130"/>
      <c r="T1021" s="130"/>
      <c r="U1021" s="130"/>
      <c r="V1021" s="130"/>
      <c r="W1021" s="130"/>
      <c r="X1021" s="130"/>
      <c r="Y1021" s="133"/>
      <c r="Z1021" s="130"/>
      <c r="AA1021" s="134"/>
      <c r="AB1021" s="130"/>
      <c r="AC1021" s="130"/>
      <c r="AD1021" s="130"/>
      <c r="AE1021" s="130"/>
    </row>
    <row r="1022" spans="1:31" ht="15.75" customHeight="1" x14ac:dyDescent="0.3">
      <c r="A1022" s="130"/>
      <c r="B1022" s="130"/>
      <c r="C1022" s="130"/>
      <c r="D1022" s="130"/>
      <c r="E1022" s="130"/>
      <c r="F1022" s="130"/>
      <c r="G1022" s="130"/>
      <c r="H1022" s="130"/>
      <c r="I1022" s="131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30"/>
      <c r="U1022" s="130"/>
      <c r="V1022" s="130"/>
      <c r="W1022" s="130"/>
      <c r="X1022" s="130"/>
      <c r="Y1022" s="133"/>
      <c r="Z1022" s="130"/>
      <c r="AA1022" s="134"/>
      <c r="AB1022" s="130"/>
      <c r="AC1022" s="130"/>
      <c r="AD1022" s="130"/>
      <c r="AE1022" s="130"/>
    </row>
    <row r="1023" spans="1:31" ht="15.75" customHeight="1" x14ac:dyDescent="0.3">
      <c r="A1023" s="130"/>
      <c r="B1023" s="130"/>
      <c r="C1023" s="130"/>
      <c r="D1023" s="130"/>
      <c r="E1023" s="130"/>
      <c r="F1023" s="130"/>
      <c r="G1023" s="130"/>
      <c r="H1023" s="130"/>
      <c r="I1023" s="131"/>
      <c r="J1023" s="130"/>
      <c r="K1023" s="130"/>
      <c r="L1023" s="130"/>
      <c r="M1023" s="130"/>
      <c r="N1023" s="130"/>
      <c r="O1023" s="130"/>
      <c r="P1023" s="130"/>
      <c r="Q1023" s="130"/>
      <c r="R1023" s="130"/>
      <c r="S1023" s="130"/>
      <c r="T1023" s="130"/>
      <c r="U1023" s="130"/>
      <c r="V1023" s="130"/>
      <c r="W1023" s="130"/>
      <c r="X1023" s="130"/>
      <c r="Y1023" s="133"/>
      <c r="Z1023" s="130"/>
      <c r="AA1023" s="134"/>
      <c r="AB1023" s="130"/>
      <c r="AC1023" s="130"/>
      <c r="AD1023" s="130"/>
      <c r="AE1023" s="130"/>
    </row>
    <row r="1024" spans="1:31" ht="15.75" customHeight="1" x14ac:dyDescent="0.3">
      <c r="A1024" s="130"/>
      <c r="B1024" s="130"/>
      <c r="C1024" s="130"/>
      <c r="D1024" s="130"/>
      <c r="E1024" s="130"/>
      <c r="F1024" s="130"/>
      <c r="G1024" s="130"/>
      <c r="H1024" s="130"/>
      <c r="I1024" s="131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30"/>
      <c r="U1024" s="130"/>
      <c r="V1024" s="130"/>
      <c r="W1024" s="130"/>
      <c r="X1024" s="130"/>
      <c r="Y1024" s="133"/>
      <c r="Z1024" s="130"/>
      <c r="AA1024" s="134"/>
      <c r="AB1024" s="130"/>
      <c r="AC1024" s="130"/>
      <c r="AD1024" s="130"/>
      <c r="AE1024" s="130"/>
    </row>
    <row r="1025" spans="1:31" ht="15.75" customHeight="1" x14ac:dyDescent="0.3">
      <c r="A1025" s="130"/>
      <c r="B1025" s="130"/>
      <c r="C1025" s="130"/>
      <c r="D1025" s="130"/>
      <c r="E1025" s="130"/>
      <c r="F1025" s="130"/>
      <c r="G1025" s="130"/>
      <c r="H1025" s="130"/>
      <c r="I1025" s="131"/>
      <c r="J1025" s="130"/>
      <c r="K1025" s="130"/>
      <c r="L1025" s="130"/>
      <c r="M1025" s="130"/>
      <c r="N1025" s="130"/>
      <c r="O1025" s="130"/>
      <c r="P1025" s="130"/>
      <c r="Q1025" s="130"/>
      <c r="R1025" s="130"/>
      <c r="S1025" s="130"/>
      <c r="T1025" s="130"/>
      <c r="U1025" s="130"/>
      <c r="V1025" s="130"/>
      <c r="W1025" s="130"/>
      <c r="X1025" s="130"/>
      <c r="Y1025" s="133"/>
      <c r="Z1025" s="130"/>
      <c r="AA1025" s="134"/>
      <c r="AB1025" s="130"/>
      <c r="AC1025" s="130"/>
      <c r="AD1025" s="130"/>
      <c r="AE1025" s="130"/>
    </row>
    <row r="1026" spans="1:31" ht="15.75" customHeight="1" x14ac:dyDescent="0.3">
      <c r="A1026" s="130"/>
      <c r="B1026" s="130"/>
      <c r="C1026" s="130"/>
      <c r="D1026" s="130"/>
      <c r="E1026" s="130"/>
      <c r="F1026" s="130"/>
      <c r="G1026" s="130"/>
      <c r="H1026" s="130"/>
      <c r="I1026" s="131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30"/>
      <c r="U1026" s="130"/>
      <c r="V1026" s="130"/>
      <c r="W1026" s="130"/>
      <c r="X1026" s="130"/>
      <c r="Y1026" s="133"/>
      <c r="Z1026" s="130"/>
      <c r="AA1026" s="134"/>
      <c r="AB1026" s="130"/>
      <c r="AC1026" s="130"/>
      <c r="AD1026" s="130"/>
      <c r="AE1026" s="130"/>
    </row>
    <row r="1027" spans="1:31" ht="15.75" customHeight="1" x14ac:dyDescent="0.3">
      <c r="A1027" s="130"/>
      <c r="B1027" s="130"/>
      <c r="C1027" s="130"/>
      <c r="D1027" s="130"/>
      <c r="E1027" s="130"/>
      <c r="F1027" s="130"/>
      <c r="G1027" s="130"/>
      <c r="H1027" s="130"/>
      <c r="I1027" s="131"/>
      <c r="J1027" s="130"/>
      <c r="K1027" s="130"/>
      <c r="L1027" s="130"/>
      <c r="M1027" s="130"/>
      <c r="N1027" s="130"/>
      <c r="O1027" s="130"/>
      <c r="P1027" s="130"/>
      <c r="Q1027" s="130"/>
      <c r="R1027" s="130"/>
      <c r="S1027" s="130"/>
      <c r="T1027" s="130"/>
      <c r="U1027" s="130"/>
      <c r="V1027" s="130"/>
      <c r="W1027" s="130"/>
      <c r="X1027" s="130"/>
      <c r="Y1027" s="133"/>
      <c r="Z1027" s="130"/>
      <c r="AA1027" s="134"/>
      <c r="AB1027" s="130"/>
      <c r="AC1027" s="130"/>
      <c r="AD1027" s="130"/>
      <c r="AE1027" s="130"/>
    </row>
    <row r="1028" spans="1:31" ht="15.75" customHeight="1" x14ac:dyDescent="0.3">
      <c r="A1028" s="130"/>
      <c r="B1028" s="130"/>
      <c r="C1028" s="130"/>
      <c r="D1028" s="130"/>
      <c r="E1028" s="130"/>
      <c r="F1028" s="130"/>
      <c r="G1028" s="130"/>
      <c r="H1028" s="130"/>
      <c r="I1028" s="131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30"/>
      <c r="U1028" s="130"/>
      <c r="V1028" s="130"/>
      <c r="W1028" s="130"/>
      <c r="X1028" s="130"/>
      <c r="Y1028" s="133"/>
      <c r="Z1028" s="130"/>
      <c r="AA1028" s="134"/>
      <c r="AB1028" s="130"/>
      <c r="AC1028" s="130"/>
      <c r="AD1028" s="130"/>
      <c r="AE1028" s="130"/>
    </row>
    <row r="1029" spans="1:31" ht="15.75" customHeight="1" x14ac:dyDescent="0.3">
      <c r="A1029" s="130"/>
      <c r="B1029" s="130"/>
      <c r="C1029" s="130"/>
      <c r="D1029" s="130"/>
      <c r="E1029" s="130"/>
      <c r="F1029" s="130"/>
      <c r="G1029" s="130"/>
      <c r="H1029" s="130"/>
      <c r="I1029" s="131"/>
      <c r="J1029" s="130"/>
      <c r="K1029" s="130"/>
      <c r="L1029" s="130"/>
      <c r="M1029" s="130"/>
      <c r="N1029" s="130"/>
      <c r="O1029" s="130"/>
      <c r="P1029" s="130"/>
      <c r="Q1029" s="130"/>
      <c r="R1029" s="130"/>
      <c r="S1029" s="130"/>
      <c r="T1029" s="130"/>
      <c r="U1029" s="130"/>
      <c r="V1029" s="130"/>
      <c r="W1029" s="130"/>
      <c r="X1029" s="130"/>
      <c r="Y1029" s="130"/>
      <c r="Z1029" s="130"/>
      <c r="AA1029" s="130"/>
      <c r="AB1029" s="130"/>
      <c r="AC1029" s="130"/>
      <c r="AD1029" s="130"/>
      <c r="AE1029" s="130"/>
    </row>
    <row r="1030" spans="1:31" ht="15.75" customHeight="1" x14ac:dyDescent="0.3">
      <c r="A1030" s="130"/>
      <c r="B1030" s="130"/>
      <c r="C1030" s="130"/>
      <c r="D1030" s="130"/>
      <c r="E1030" s="130"/>
      <c r="F1030" s="130"/>
      <c r="G1030" s="130"/>
      <c r="H1030" s="130"/>
      <c r="I1030" s="131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30"/>
      <c r="U1030" s="130"/>
      <c r="V1030" s="130"/>
      <c r="W1030" s="130"/>
      <c r="X1030" s="130"/>
      <c r="Y1030" s="130"/>
      <c r="Z1030" s="130"/>
      <c r="AA1030" s="130"/>
      <c r="AB1030" s="130"/>
      <c r="AC1030" s="130"/>
      <c r="AD1030" s="130"/>
      <c r="AE1030" s="130"/>
    </row>
  </sheetData>
  <mergeCells count="11">
    <mergeCell ref="T5:W6"/>
    <mergeCell ref="AC5:AE6"/>
    <mergeCell ref="K76:Q76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9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C14" sqref="C14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hidden="1" customWidth="1"/>
    <col min="5" max="5" width="8.33203125" hidden="1" customWidth="1"/>
    <col min="6" max="6" width="9.6640625" hidden="1" customWidth="1"/>
    <col min="7" max="7" width="12.33203125" hidden="1" customWidth="1"/>
    <col min="8" max="8" width="58.6640625" hidden="1" customWidth="1"/>
    <col min="9" max="9" width="13.33203125" hidden="1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</cols>
  <sheetData>
    <row r="1" spans="1:31" ht="24.75" customHeight="1" x14ac:dyDescent="0.3">
      <c r="A1" s="307" t="s">
        <v>0</v>
      </c>
      <c r="B1" s="305"/>
      <c r="C1" s="306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x14ac:dyDescent="0.3">
      <c r="A2" s="2" t="s">
        <v>1</v>
      </c>
      <c r="B2" s="308" t="s">
        <v>245</v>
      </c>
      <c r="C2" s="309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 x14ac:dyDescent="0.3">
      <c r="A3" s="2" t="s">
        <v>2</v>
      </c>
      <c r="B3" s="310" t="s">
        <v>3</v>
      </c>
      <c r="C3" s="311"/>
      <c r="D3" s="312" t="s">
        <v>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x14ac:dyDescent="0.3">
      <c r="A4" s="2" t="s">
        <v>8</v>
      </c>
      <c r="B4" s="313"/>
      <c r="C4" s="311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x14ac:dyDescent="0.3">
      <c r="A5" s="2" t="s">
        <v>9</v>
      </c>
      <c r="B5" s="314"/>
      <c r="C5" s="311"/>
      <c r="D5" s="315" t="s">
        <v>10</v>
      </c>
      <c r="E5" s="295"/>
      <c r="F5" s="296"/>
      <c r="G5" s="17"/>
      <c r="H5" s="30"/>
      <c r="I5" s="18"/>
      <c r="J5" s="17"/>
      <c r="K5" s="315" t="s">
        <v>11</v>
      </c>
      <c r="L5" s="295"/>
      <c r="M5" s="295"/>
      <c r="N5" s="295"/>
      <c r="O5" s="295"/>
      <c r="P5" s="295"/>
      <c r="Q5" s="296"/>
      <c r="R5" s="31"/>
      <c r="S5" s="20"/>
      <c r="T5" s="294" t="s">
        <v>12</v>
      </c>
      <c r="U5" s="295"/>
      <c r="V5" s="295"/>
      <c r="W5" s="296"/>
      <c r="X5" s="22"/>
      <c r="Y5" s="23"/>
      <c r="Z5" s="24"/>
      <c r="AA5" s="25"/>
      <c r="AB5" s="26"/>
      <c r="AC5" s="300" t="s">
        <v>13</v>
      </c>
      <c r="AD5" s="295"/>
      <c r="AE5" s="296"/>
    </row>
    <row r="6" spans="1:31" ht="15" customHeight="1" x14ac:dyDescent="0.3">
      <c r="A6" s="1"/>
      <c r="B6" s="1"/>
      <c r="C6" s="1"/>
      <c r="D6" s="297"/>
      <c r="E6" s="298"/>
      <c r="F6" s="299"/>
      <c r="G6" s="17"/>
      <c r="H6" s="32"/>
      <c r="I6" s="18"/>
      <c r="J6" s="17"/>
      <c r="K6" s="297"/>
      <c r="L6" s="298"/>
      <c r="M6" s="298"/>
      <c r="N6" s="298"/>
      <c r="O6" s="298"/>
      <c r="P6" s="298"/>
      <c r="Q6" s="299"/>
      <c r="R6" s="33"/>
      <c r="S6" s="20"/>
      <c r="T6" s="297"/>
      <c r="U6" s="298"/>
      <c r="V6" s="298"/>
      <c r="W6" s="299"/>
      <c r="X6" s="22"/>
      <c r="Y6" s="23"/>
      <c r="Z6" s="24"/>
      <c r="AA6" s="25"/>
      <c r="AB6" s="26"/>
      <c r="AC6" s="301"/>
      <c r="AD6" s="302"/>
      <c r="AE6" s="303"/>
    </row>
    <row r="7" spans="1:31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40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</row>
    <row r="8" spans="1:31" x14ac:dyDescent="0.3">
      <c r="A8" s="55"/>
      <c r="B8" s="56"/>
      <c r="C8" s="57"/>
      <c r="D8" s="58"/>
      <c r="E8" s="59"/>
      <c r="F8" s="60">
        <f t="shared" ref="F8:F42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42" si="1">SUM(T8:W8)</f>
        <v>0</v>
      </c>
      <c r="Y8" s="74">
        <f t="shared" ref="Y8:Y42" si="2">T8*115 + U8*81 + V8*77 + W8*15</f>
        <v>0</v>
      </c>
      <c r="Z8" s="75"/>
      <c r="AA8" s="76">
        <f t="shared" ref="AA8:AA42" si="3">SUM(J8,Y8)</f>
        <v>0</v>
      </c>
      <c r="AB8" s="77"/>
      <c r="AC8" s="78"/>
      <c r="AD8" s="79"/>
      <c r="AE8" s="80"/>
    </row>
    <row r="9" spans="1:31" ht="28.8" x14ac:dyDescent="0.3">
      <c r="A9" s="233" t="s">
        <v>246</v>
      </c>
      <c r="B9" s="56"/>
      <c r="C9" s="57" t="s">
        <v>247</v>
      </c>
      <c r="D9" s="58"/>
      <c r="E9" s="59"/>
      <c r="F9" s="60">
        <f t="shared" si="0"/>
        <v>0</v>
      </c>
      <c r="G9" s="81"/>
      <c r="H9" s="62"/>
      <c r="I9" s="63"/>
      <c r="J9" s="105"/>
      <c r="K9" s="58"/>
      <c r="L9" s="59"/>
      <c r="M9" s="59" t="s">
        <v>57</v>
      </c>
      <c r="N9" s="59"/>
      <c r="O9" s="81"/>
      <c r="P9" s="81"/>
      <c r="Q9" s="82"/>
      <c r="R9" s="83" t="s">
        <v>58</v>
      </c>
      <c r="S9" s="69"/>
      <c r="T9" s="70">
        <v>135</v>
      </c>
      <c r="U9" s="71"/>
      <c r="V9" s="71"/>
      <c r="W9" s="72"/>
      <c r="X9" s="73">
        <f t="shared" si="1"/>
        <v>135</v>
      </c>
      <c r="Y9" s="74">
        <f t="shared" si="2"/>
        <v>15525</v>
      </c>
      <c r="Z9" s="75" t="s">
        <v>248</v>
      </c>
      <c r="AA9" s="84">
        <f t="shared" si="3"/>
        <v>15525</v>
      </c>
      <c r="AB9" s="85"/>
      <c r="AC9" s="86"/>
      <c r="AD9" s="87"/>
      <c r="AE9" s="88"/>
    </row>
    <row r="10" spans="1:31" x14ac:dyDescent="0.3">
      <c r="A10" s="55"/>
      <c r="B10" s="106"/>
      <c r="C10" s="57"/>
      <c r="D10" s="58"/>
      <c r="E10" s="59"/>
      <c r="F10" s="60">
        <f t="shared" si="0"/>
        <v>0</v>
      </c>
      <c r="G10" s="81"/>
      <c r="H10" s="62"/>
      <c r="I10" s="63"/>
      <c r="J10" s="64"/>
      <c r="K10" s="58"/>
      <c r="L10" s="59"/>
      <c r="M10" s="59"/>
      <c r="N10" s="59"/>
      <c r="O10" s="81"/>
      <c r="P10" s="81"/>
      <c r="Q10" s="82"/>
      <c r="R10" s="83"/>
      <c r="S10" s="69"/>
      <c r="T10" s="70"/>
      <c r="U10" s="71"/>
      <c r="V10" s="71"/>
      <c r="W10" s="72"/>
      <c r="X10" s="73">
        <f t="shared" si="1"/>
        <v>0</v>
      </c>
      <c r="Y10" s="74">
        <f t="shared" si="2"/>
        <v>0</v>
      </c>
      <c r="Z10" s="75"/>
      <c r="AA10" s="84">
        <f t="shared" si="3"/>
        <v>0</v>
      </c>
      <c r="AB10" s="85"/>
      <c r="AC10" s="86"/>
      <c r="AD10" s="87"/>
      <c r="AE10" s="88"/>
    </row>
    <row r="11" spans="1:31" x14ac:dyDescent="0.3">
      <c r="A11" s="55"/>
      <c r="B11" s="106"/>
      <c r="C11" s="57"/>
      <c r="D11" s="58"/>
      <c r="E11" s="59"/>
      <c r="F11" s="60">
        <f t="shared" si="0"/>
        <v>0</v>
      </c>
      <c r="G11" s="81"/>
      <c r="H11" s="62"/>
      <c r="I11" s="63"/>
      <c r="J11" s="64"/>
      <c r="K11" s="58"/>
      <c r="L11" s="59"/>
      <c r="M11" s="59"/>
      <c r="N11" s="59"/>
      <c r="O11" s="81"/>
      <c r="P11" s="81"/>
      <c r="Q11" s="82"/>
      <c r="R11" s="83"/>
      <c r="S11" s="69"/>
      <c r="T11" s="70"/>
      <c r="U11" s="71"/>
      <c r="V11" s="71"/>
      <c r="W11" s="72"/>
      <c r="X11" s="73">
        <f t="shared" si="1"/>
        <v>0</v>
      </c>
      <c r="Y11" s="74">
        <f t="shared" si="2"/>
        <v>0</v>
      </c>
      <c r="Z11" s="75"/>
      <c r="AA11" s="84">
        <f t="shared" si="3"/>
        <v>0</v>
      </c>
      <c r="AB11" s="85"/>
      <c r="AC11" s="86"/>
      <c r="AD11" s="87"/>
      <c r="AE11" s="88"/>
    </row>
    <row r="12" spans="1:31" x14ac:dyDescent="0.3">
      <c r="A12" s="55"/>
      <c r="B12" s="106"/>
      <c r="C12" s="57"/>
      <c r="D12" s="58"/>
      <c r="E12" s="59"/>
      <c r="F12" s="60">
        <f t="shared" si="0"/>
        <v>0</v>
      </c>
      <c r="G12" s="81"/>
      <c r="H12" s="62"/>
      <c r="I12" s="63"/>
      <c r="J12" s="64"/>
      <c r="K12" s="58"/>
      <c r="L12" s="59"/>
      <c r="M12" s="59"/>
      <c r="N12" s="59"/>
      <c r="O12" s="81"/>
      <c r="P12" s="81"/>
      <c r="Q12" s="82"/>
      <c r="R12" s="83"/>
      <c r="S12" s="69"/>
      <c r="T12" s="70"/>
      <c r="U12" s="71"/>
      <c r="V12" s="71"/>
      <c r="W12" s="72"/>
      <c r="X12" s="73">
        <f t="shared" si="1"/>
        <v>0</v>
      </c>
      <c r="Y12" s="74">
        <f t="shared" si="2"/>
        <v>0</v>
      </c>
      <c r="Z12" s="75"/>
      <c r="AA12" s="84">
        <f t="shared" si="3"/>
        <v>0</v>
      </c>
      <c r="AB12" s="85"/>
      <c r="AC12" s="86"/>
      <c r="AD12" s="87"/>
      <c r="AE12" s="88"/>
    </row>
    <row r="13" spans="1:31" x14ac:dyDescent="0.3">
      <c r="A13" s="55"/>
      <c r="B13" s="106"/>
      <c r="C13" s="57"/>
      <c r="D13" s="58"/>
      <c r="E13" s="59"/>
      <c r="F13" s="60">
        <f t="shared" si="0"/>
        <v>0</v>
      </c>
      <c r="G13" s="81"/>
      <c r="H13" s="62"/>
      <c r="I13" s="63"/>
      <c r="J13" s="64"/>
      <c r="K13" s="58"/>
      <c r="L13" s="59"/>
      <c r="M13" s="59"/>
      <c r="N13" s="59"/>
      <c r="O13" s="81"/>
      <c r="P13" s="81"/>
      <c r="Q13" s="82"/>
      <c r="R13" s="83"/>
      <c r="S13" s="69"/>
      <c r="T13" s="70"/>
      <c r="U13" s="71"/>
      <c r="V13" s="71"/>
      <c r="W13" s="72"/>
      <c r="X13" s="73">
        <f t="shared" si="1"/>
        <v>0</v>
      </c>
      <c r="Y13" s="74">
        <f t="shared" si="2"/>
        <v>0</v>
      </c>
      <c r="Z13" s="75"/>
      <c r="AA13" s="84">
        <f t="shared" si="3"/>
        <v>0</v>
      </c>
      <c r="AB13" s="85"/>
      <c r="AC13" s="86"/>
      <c r="AD13" s="87"/>
      <c r="AE13" s="88"/>
    </row>
    <row r="14" spans="1:31" x14ac:dyDescent="0.3">
      <c r="A14" s="55"/>
      <c r="B14" s="56"/>
      <c r="C14" s="57"/>
      <c r="D14" s="58"/>
      <c r="E14" s="59"/>
      <c r="F14" s="60">
        <f t="shared" si="0"/>
        <v>0</v>
      </c>
      <c r="G14" s="81"/>
      <c r="H14" s="62"/>
      <c r="I14" s="63"/>
      <c r="J14" s="64"/>
      <c r="K14" s="58"/>
      <c r="L14" s="59"/>
      <c r="M14" s="59"/>
      <c r="N14" s="59"/>
      <c r="O14" s="81"/>
      <c r="P14" s="81"/>
      <c r="Q14" s="82"/>
      <c r="R14" s="83"/>
      <c r="S14" s="69"/>
      <c r="T14" s="70"/>
      <c r="U14" s="71"/>
      <c r="V14" s="71"/>
      <c r="W14" s="72"/>
      <c r="X14" s="73">
        <f t="shared" si="1"/>
        <v>0</v>
      </c>
      <c r="Y14" s="74">
        <f t="shared" si="2"/>
        <v>0</v>
      </c>
      <c r="Z14" s="75"/>
      <c r="AA14" s="84">
        <f t="shared" si="3"/>
        <v>0</v>
      </c>
      <c r="AB14" s="85"/>
      <c r="AC14" s="86"/>
      <c r="AD14" s="87"/>
      <c r="AE14" s="88"/>
    </row>
    <row r="15" spans="1:31" x14ac:dyDescent="0.3">
      <c r="A15" s="107"/>
      <c r="B15" s="107"/>
      <c r="C15" s="55"/>
      <c r="D15" s="58"/>
      <c r="E15" s="59"/>
      <c r="F15" s="60">
        <f t="shared" si="0"/>
        <v>0</v>
      </c>
      <c r="G15" s="81"/>
      <c r="H15" s="62"/>
      <c r="I15" s="63"/>
      <c r="J15" s="64"/>
      <c r="K15" s="58"/>
      <c r="L15" s="59"/>
      <c r="M15" s="59"/>
      <c r="N15" s="59"/>
      <c r="O15" s="81"/>
      <c r="P15" s="81"/>
      <c r="Q15" s="82"/>
      <c r="R15" s="83"/>
      <c r="S15" s="69"/>
      <c r="T15" s="70"/>
      <c r="U15" s="71"/>
      <c r="V15" s="71"/>
      <c r="W15" s="72"/>
      <c r="X15" s="73">
        <f t="shared" si="1"/>
        <v>0</v>
      </c>
      <c r="Y15" s="74">
        <f t="shared" si="2"/>
        <v>0</v>
      </c>
      <c r="Z15" s="75"/>
      <c r="AA15" s="84">
        <f t="shared" si="3"/>
        <v>0</v>
      </c>
      <c r="AB15" s="85"/>
      <c r="AC15" s="86"/>
      <c r="AD15" s="87"/>
      <c r="AE15" s="88"/>
    </row>
    <row r="16" spans="1:31" x14ac:dyDescent="0.3">
      <c r="A16" s="107"/>
      <c r="B16" s="107"/>
      <c r="C16" s="55"/>
      <c r="D16" s="58"/>
      <c r="E16" s="59"/>
      <c r="F16" s="60">
        <f t="shared" si="0"/>
        <v>0</v>
      </c>
      <c r="G16" s="81"/>
      <c r="H16" s="62"/>
      <c r="I16" s="63"/>
      <c r="J16" s="64"/>
      <c r="K16" s="58"/>
      <c r="L16" s="59"/>
      <c r="M16" s="59"/>
      <c r="N16" s="59"/>
      <c r="O16" s="81"/>
      <c r="P16" s="81"/>
      <c r="Q16" s="82"/>
      <c r="R16" s="83"/>
      <c r="S16" s="69"/>
      <c r="T16" s="70"/>
      <c r="U16" s="71"/>
      <c r="V16" s="71"/>
      <c r="W16" s="72"/>
      <c r="X16" s="73">
        <f t="shared" si="1"/>
        <v>0</v>
      </c>
      <c r="Y16" s="74">
        <f t="shared" si="2"/>
        <v>0</v>
      </c>
      <c r="Z16" s="75"/>
      <c r="AA16" s="84">
        <f t="shared" si="3"/>
        <v>0</v>
      </c>
      <c r="AB16" s="85"/>
      <c r="AC16" s="86"/>
      <c r="AD16" s="87"/>
      <c r="AE16" s="88"/>
    </row>
    <row r="17" spans="1:31" x14ac:dyDescent="0.3">
      <c r="A17" s="107"/>
      <c r="B17" s="107"/>
      <c r="C17" s="55"/>
      <c r="D17" s="58"/>
      <c r="E17" s="59"/>
      <c r="F17" s="60">
        <f t="shared" si="0"/>
        <v>0</v>
      </c>
      <c r="G17" s="81"/>
      <c r="H17" s="62"/>
      <c r="I17" s="63"/>
      <c r="J17" s="64"/>
      <c r="K17" s="58"/>
      <c r="L17" s="59"/>
      <c r="M17" s="59"/>
      <c r="N17" s="59"/>
      <c r="O17" s="81"/>
      <c r="P17" s="81"/>
      <c r="Q17" s="82"/>
      <c r="R17" s="83"/>
      <c r="S17" s="69"/>
      <c r="T17" s="70"/>
      <c r="U17" s="71"/>
      <c r="V17" s="71"/>
      <c r="W17" s="72"/>
      <c r="X17" s="73">
        <f t="shared" si="1"/>
        <v>0</v>
      </c>
      <c r="Y17" s="74">
        <f t="shared" si="2"/>
        <v>0</v>
      </c>
      <c r="Z17" s="75"/>
      <c r="AA17" s="84">
        <f t="shared" si="3"/>
        <v>0</v>
      </c>
      <c r="AB17" s="85"/>
      <c r="AC17" s="86"/>
      <c r="AD17" s="87"/>
      <c r="AE17" s="88"/>
    </row>
    <row r="18" spans="1:31" x14ac:dyDescent="0.3">
      <c r="A18" s="107"/>
      <c r="B18" s="107"/>
      <c r="C18" s="55"/>
      <c r="D18" s="58"/>
      <c r="E18" s="59"/>
      <c r="F18" s="60">
        <f t="shared" si="0"/>
        <v>0</v>
      </c>
      <c r="G18" s="81"/>
      <c r="H18" s="62"/>
      <c r="I18" s="63"/>
      <c r="J18" s="64"/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</row>
    <row r="19" spans="1:31" x14ac:dyDescent="0.3">
      <c r="A19" s="107"/>
      <c r="B19" s="107"/>
      <c r="C19" s="55"/>
      <c r="D19" s="58"/>
      <c r="E19" s="59"/>
      <c r="F19" s="60">
        <f t="shared" si="0"/>
        <v>0</v>
      </c>
      <c r="G19" s="81"/>
      <c r="H19" s="62"/>
      <c r="I19" s="63"/>
      <c r="J19" s="64"/>
      <c r="K19" s="58"/>
      <c r="L19" s="59"/>
      <c r="M19" s="59"/>
      <c r="N19" s="59"/>
      <c r="O19" s="81"/>
      <c r="P19" s="81"/>
      <c r="Q19" s="82"/>
      <c r="R19" s="83"/>
      <c r="S19" s="69"/>
      <c r="T19" s="70"/>
      <c r="U19" s="71"/>
      <c r="V19" s="71"/>
      <c r="W19" s="72"/>
      <c r="X19" s="73">
        <f t="shared" si="1"/>
        <v>0</v>
      </c>
      <c r="Y19" s="74">
        <f t="shared" si="2"/>
        <v>0</v>
      </c>
      <c r="Z19" s="75"/>
      <c r="AA19" s="84">
        <f t="shared" si="3"/>
        <v>0</v>
      </c>
      <c r="AB19" s="85"/>
      <c r="AC19" s="86"/>
      <c r="AD19" s="87"/>
      <c r="AE19" s="88"/>
    </row>
    <row r="20" spans="1:31" x14ac:dyDescent="0.3">
      <c r="A20" s="107"/>
      <c r="B20" s="107"/>
      <c r="C20" s="55"/>
      <c r="D20" s="58"/>
      <c r="E20" s="59"/>
      <c r="F20" s="60">
        <f t="shared" si="0"/>
        <v>0</v>
      </c>
      <c r="G20" s="81"/>
      <c r="H20" s="62"/>
      <c r="I20" s="63"/>
      <c r="J20" s="64"/>
      <c r="K20" s="58"/>
      <c r="L20" s="59"/>
      <c r="M20" s="59"/>
      <c r="N20" s="59"/>
      <c r="O20" s="81"/>
      <c r="P20" s="81"/>
      <c r="Q20" s="82"/>
      <c r="R20" s="83"/>
      <c r="S20" s="69"/>
      <c r="T20" s="70"/>
      <c r="U20" s="71"/>
      <c r="V20" s="71"/>
      <c r="W20" s="72"/>
      <c r="X20" s="73">
        <f t="shared" si="1"/>
        <v>0</v>
      </c>
      <c r="Y20" s="74">
        <f t="shared" si="2"/>
        <v>0</v>
      </c>
      <c r="Z20" s="75"/>
      <c r="AA20" s="84">
        <f t="shared" si="3"/>
        <v>0</v>
      </c>
      <c r="AB20" s="85"/>
      <c r="AC20" s="86"/>
      <c r="AD20" s="87"/>
      <c r="AE20" s="88"/>
    </row>
    <row r="21" spans="1:31" x14ac:dyDescent="0.3">
      <c r="A21" s="107"/>
      <c r="B21" s="107"/>
      <c r="C21" s="55"/>
      <c r="D21" s="58"/>
      <c r="E21" s="59"/>
      <c r="F21" s="60">
        <f t="shared" si="0"/>
        <v>0</v>
      </c>
      <c r="G21" s="81"/>
      <c r="H21" s="62"/>
      <c r="I21" s="63"/>
      <c r="J21" s="64"/>
      <c r="K21" s="58"/>
      <c r="L21" s="59"/>
      <c r="M21" s="59"/>
      <c r="N21" s="59"/>
      <c r="O21" s="81"/>
      <c r="P21" s="81"/>
      <c r="Q21" s="82"/>
      <c r="R21" s="83"/>
      <c r="S21" s="69"/>
      <c r="T21" s="70"/>
      <c r="U21" s="71"/>
      <c r="V21" s="71"/>
      <c r="W21" s="72"/>
      <c r="X21" s="73">
        <f t="shared" si="1"/>
        <v>0</v>
      </c>
      <c r="Y21" s="74">
        <f t="shared" si="2"/>
        <v>0</v>
      </c>
      <c r="Z21" s="75"/>
      <c r="AA21" s="84">
        <f t="shared" si="3"/>
        <v>0</v>
      </c>
      <c r="AB21" s="85"/>
      <c r="AC21" s="86"/>
      <c r="AD21" s="87"/>
      <c r="AE21" s="88"/>
    </row>
    <row r="22" spans="1:31" x14ac:dyDescent="0.3">
      <c r="A22" s="107"/>
      <c r="B22" s="107"/>
      <c r="C22" s="55"/>
      <c r="D22" s="58"/>
      <c r="E22" s="59"/>
      <c r="F22" s="60">
        <f t="shared" si="0"/>
        <v>0</v>
      </c>
      <c r="G22" s="81"/>
      <c r="H22" s="62"/>
      <c r="I22" s="63"/>
      <c r="J22" s="64"/>
      <c r="K22" s="58"/>
      <c r="L22" s="59"/>
      <c r="M22" s="59"/>
      <c r="N22" s="59"/>
      <c r="O22" s="81"/>
      <c r="P22" s="81"/>
      <c r="Q22" s="82"/>
      <c r="R22" s="83"/>
      <c r="S22" s="69"/>
      <c r="T22" s="70"/>
      <c r="U22" s="71"/>
      <c r="V22" s="71"/>
      <c r="W22" s="72"/>
      <c r="X22" s="73">
        <f t="shared" si="1"/>
        <v>0</v>
      </c>
      <c r="Y22" s="74">
        <f t="shared" si="2"/>
        <v>0</v>
      </c>
      <c r="Z22" s="75"/>
      <c r="AA22" s="84">
        <f t="shared" si="3"/>
        <v>0</v>
      </c>
      <c r="AB22" s="85"/>
      <c r="AC22" s="86"/>
      <c r="AD22" s="87"/>
      <c r="AE22" s="88"/>
    </row>
    <row r="23" spans="1:31" x14ac:dyDescent="0.3">
      <c r="A23" s="107"/>
      <c r="B23" s="107"/>
      <c r="C23" s="55"/>
      <c r="D23" s="58"/>
      <c r="E23" s="59"/>
      <c r="F23" s="60">
        <f t="shared" si="0"/>
        <v>0</v>
      </c>
      <c r="G23" s="81"/>
      <c r="H23" s="62"/>
      <c r="I23" s="63"/>
      <c r="J23" s="64"/>
      <c r="K23" s="58"/>
      <c r="L23" s="59"/>
      <c r="M23" s="59"/>
      <c r="N23" s="59"/>
      <c r="O23" s="81"/>
      <c r="P23" s="81"/>
      <c r="Q23" s="82"/>
      <c r="R23" s="83"/>
      <c r="S23" s="69"/>
      <c r="T23" s="70"/>
      <c r="U23" s="71"/>
      <c r="V23" s="71"/>
      <c r="W23" s="72"/>
      <c r="X23" s="73">
        <f t="shared" si="1"/>
        <v>0</v>
      </c>
      <c r="Y23" s="74">
        <f t="shared" si="2"/>
        <v>0</v>
      </c>
      <c r="Z23" s="75"/>
      <c r="AA23" s="84">
        <f t="shared" si="3"/>
        <v>0</v>
      </c>
      <c r="AB23" s="85"/>
      <c r="AC23" s="86"/>
      <c r="AD23" s="87"/>
      <c r="AE23" s="88"/>
    </row>
    <row r="24" spans="1:31" x14ac:dyDescent="0.3">
      <c r="A24" s="107"/>
      <c r="B24" s="107"/>
      <c r="C24" s="55"/>
      <c r="D24" s="58"/>
      <c r="E24" s="59"/>
      <c r="F24" s="60">
        <f t="shared" si="0"/>
        <v>0</v>
      </c>
      <c r="G24" s="81"/>
      <c r="H24" s="62"/>
      <c r="I24" s="63"/>
      <c r="J24" s="64"/>
      <c r="K24" s="58"/>
      <c r="L24" s="59"/>
      <c r="M24" s="59"/>
      <c r="N24" s="59"/>
      <c r="O24" s="81"/>
      <c r="P24" s="81"/>
      <c r="Q24" s="82"/>
      <c r="R24" s="83"/>
      <c r="S24" s="69"/>
      <c r="T24" s="70"/>
      <c r="U24" s="71"/>
      <c r="V24" s="71"/>
      <c r="W24" s="72"/>
      <c r="X24" s="73">
        <f t="shared" si="1"/>
        <v>0</v>
      </c>
      <c r="Y24" s="74">
        <f t="shared" si="2"/>
        <v>0</v>
      </c>
      <c r="Z24" s="75"/>
      <c r="AA24" s="84">
        <f t="shared" si="3"/>
        <v>0</v>
      </c>
      <c r="AB24" s="85"/>
      <c r="AC24" s="86"/>
      <c r="AD24" s="87"/>
      <c r="AE24" s="88"/>
    </row>
    <row r="25" spans="1:31" x14ac:dyDescent="0.3">
      <c r="A25" s="107"/>
      <c r="B25" s="107"/>
      <c r="C25" s="55"/>
      <c r="D25" s="58"/>
      <c r="E25" s="59"/>
      <c r="F25" s="60">
        <f t="shared" si="0"/>
        <v>0</v>
      </c>
      <c r="G25" s="81"/>
      <c r="H25" s="62"/>
      <c r="I25" s="63"/>
      <c r="J25" s="64"/>
      <c r="K25" s="58"/>
      <c r="L25" s="59"/>
      <c r="M25" s="59"/>
      <c r="N25" s="59"/>
      <c r="O25" s="81"/>
      <c r="P25" s="81"/>
      <c r="Q25" s="82"/>
      <c r="R25" s="83"/>
      <c r="S25" s="69"/>
      <c r="T25" s="70"/>
      <c r="U25" s="71"/>
      <c r="V25" s="71"/>
      <c r="W25" s="72"/>
      <c r="X25" s="73">
        <f t="shared" si="1"/>
        <v>0</v>
      </c>
      <c r="Y25" s="74">
        <f t="shared" si="2"/>
        <v>0</v>
      </c>
      <c r="Z25" s="75"/>
      <c r="AA25" s="84">
        <f t="shared" si="3"/>
        <v>0</v>
      </c>
      <c r="AB25" s="85"/>
      <c r="AC25" s="86"/>
      <c r="AD25" s="87"/>
      <c r="AE25" s="88"/>
    </row>
    <row r="26" spans="1:31" x14ac:dyDescent="0.3">
      <c r="A26" s="107"/>
      <c r="B26" s="107"/>
      <c r="C26" s="55"/>
      <c r="D26" s="58"/>
      <c r="E26" s="59"/>
      <c r="F26" s="60">
        <f t="shared" si="0"/>
        <v>0</v>
      </c>
      <c r="G26" s="81"/>
      <c r="H26" s="62"/>
      <c r="I26" s="63"/>
      <c r="J26" s="64"/>
      <c r="K26" s="58"/>
      <c r="L26" s="59"/>
      <c r="M26" s="59"/>
      <c r="N26" s="59"/>
      <c r="O26" s="81"/>
      <c r="P26" s="81"/>
      <c r="Q26" s="82"/>
      <c r="R26" s="83"/>
      <c r="S26" s="69"/>
      <c r="T26" s="70"/>
      <c r="U26" s="71"/>
      <c r="V26" s="71"/>
      <c r="W26" s="72"/>
      <c r="X26" s="73">
        <f t="shared" si="1"/>
        <v>0</v>
      </c>
      <c r="Y26" s="74">
        <f t="shared" si="2"/>
        <v>0</v>
      </c>
      <c r="Z26" s="75"/>
      <c r="AA26" s="84">
        <f t="shared" si="3"/>
        <v>0</v>
      </c>
      <c r="AB26" s="85"/>
      <c r="AC26" s="86"/>
      <c r="AD26" s="87"/>
      <c r="AE26" s="88"/>
    </row>
    <row r="27" spans="1:31" x14ac:dyDescent="0.3">
      <c r="A27" s="107"/>
      <c r="B27" s="107"/>
      <c r="C27" s="55"/>
      <c r="D27" s="58"/>
      <c r="E27" s="59"/>
      <c r="F27" s="60">
        <f t="shared" si="0"/>
        <v>0</v>
      </c>
      <c r="G27" s="81"/>
      <c r="H27" s="62"/>
      <c r="I27" s="63"/>
      <c r="J27" s="64"/>
      <c r="K27" s="58"/>
      <c r="L27" s="59"/>
      <c r="M27" s="59"/>
      <c r="N27" s="59"/>
      <c r="O27" s="81"/>
      <c r="P27" s="81"/>
      <c r="Q27" s="82"/>
      <c r="R27" s="83"/>
      <c r="S27" s="69"/>
      <c r="T27" s="70"/>
      <c r="U27" s="71"/>
      <c r="V27" s="71"/>
      <c r="W27" s="72"/>
      <c r="X27" s="73">
        <f t="shared" si="1"/>
        <v>0</v>
      </c>
      <c r="Y27" s="74">
        <f t="shared" si="2"/>
        <v>0</v>
      </c>
      <c r="Z27" s="75"/>
      <c r="AA27" s="84">
        <f t="shared" si="3"/>
        <v>0</v>
      </c>
      <c r="AB27" s="85"/>
      <c r="AC27" s="86"/>
      <c r="AD27" s="87"/>
      <c r="AE27" s="88"/>
    </row>
    <row r="28" spans="1:31" x14ac:dyDescent="0.3">
      <c r="A28" s="107"/>
      <c r="B28" s="107"/>
      <c r="C28" s="55"/>
      <c r="D28" s="58"/>
      <c r="E28" s="59"/>
      <c r="F28" s="60">
        <f t="shared" si="0"/>
        <v>0</v>
      </c>
      <c r="G28" s="81"/>
      <c r="H28" s="62"/>
      <c r="I28" s="63"/>
      <c r="J28" s="64"/>
      <c r="K28" s="58"/>
      <c r="L28" s="59"/>
      <c r="M28" s="59"/>
      <c r="N28" s="59"/>
      <c r="O28" s="81"/>
      <c r="P28" s="81"/>
      <c r="Q28" s="82"/>
      <c r="R28" s="83"/>
      <c r="S28" s="69"/>
      <c r="T28" s="70"/>
      <c r="U28" s="71"/>
      <c r="V28" s="71"/>
      <c r="W28" s="72"/>
      <c r="X28" s="73">
        <f t="shared" si="1"/>
        <v>0</v>
      </c>
      <c r="Y28" s="74">
        <f t="shared" si="2"/>
        <v>0</v>
      </c>
      <c r="Z28" s="75"/>
      <c r="AA28" s="84">
        <f t="shared" si="3"/>
        <v>0</v>
      </c>
      <c r="AB28" s="85"/>
      <c r="AC28" s="86"/>
      <c r="AD28" s="87"/>
      <c r="AE28" s="88"/>
    </row>
    <row r="29" spans="1:31" x14ac:dyDescent="0.3">
      <c r="A29" s="107"/>
      <c r="B29" s="107"/>
      <c r="C29" s="29"/>
      <c r="D29" s="58"/>
      <c r="E29" s="59"/>
      <c r="F29" s="60">
        <f t="shared" si="0"/>
        <v>0</v>
      </c>
      <c r="G29" s="81"/>
      <c r="H29" s="62"/>
      <c r="I29" s="63"/>
      <c r="J29" s="64"/>
      <c r="K29" s="58"/>
      <c r="L29" s="59"/>
      <c r="M29" s="59"/>
      <c r="N29" s="59"/>
      <c r="O29" s="81"/>
      <c r="P29" s="81"/>
      <c r="Q29" s="82"/>
      <c r="R29" s="83"/>
      <c r="S29" s="69"/>
      <c r="T29" s="70"/>
      <c r="U29" s="71"/>
      <c r="V29" s="71"/>
      <c r="W29" s="72"/>
      <c r="X29" s="73">
        <f t="shared" si="1"/>
        <v>0</v>
      </c>
      <c r="Y29" s="74">
        <f t="shared" si="2"/>
        <v>0</v>
      </c>
      <c r="Z29" s="75"/>
      <c r="AA29" s="84">
        <f t="shared" si="3"/>
        <v>0</v>
      </c>
      <c r="AB29" s="85"/>
      <c r="AC29" s="86"/>
      <c r="AD29" s="87"/>
      <c r="AE29" s="88"/>
    </row>
    <row r="30" spans="1:31" x14ac:dyDescent="0.3">
      <c r="A30" s="107"/>
      <c r="B30" s="107"/>
      <c r="C30" s="29"/>
      <c r="D30" s="58"/>
      <c r="E30" s="59"/>
      <c r="F30" s="60">
        <f t="shared" si="0"/>
        <v>0</v>
      </c>
      <c r="G30" s="81"/>
      <c r="H30" s="62"/>
      <c r="I30" s="63"/>
      <c r="J30" s="64"/>
      <c r="K30" s="58"/>
      <c r="L30" s="59"/>
      <c r="M30" s="59"/>
      <c r="N30" s="59"/>
      <c r="O30" s="81"/>
      <c r="P30" s="81"/>
      <c r="Q30" s="82"/>
      <c r="R30" s="83"/>
      <c r="S30" s="69"/>
      <c r="T30" s="70"/>
      <c r="U30" s="71"/>
      <c r="V30" s="71"/>
      <c r="W30" s="72"/>
      <c r="X30" s="73">
        <f t="shared" si="1"/>
        <v>0</v>
      </c>
      <c r="Y30" s="74">
        <f t="shared" si="2"/>
        <v>0</v>
      </c>
      <c r="Z30" s="75"/>
      <c r="AA30" s="84">
        <f t="shared" si="3"/>
        <v>0</v>
      </c>
      <c r="AB30" s="85"/>
      <c r="AC30" s="86"/>
      <c r="AD30" s="87"/>
      <c r="AE30" s="88"/>
    </row>
    <row r="31" spans="1:31" x14ac:dyDescent="0.3">
      <c r="A31" s="107"/>
      <c r="B31" s="107"/>
      <c r="C31" s="29"/>
      <c r="D31" s="58"/>
      <c r="E31" s="59"/>
      <c r="F31" s="60">
        <f t="shared" si="0"/>
        <v>0</v>
      </c>
      <c r="G31" s="81"/>
      <c r="H31" s="62"/>
      <c r="I31" s="63"/>
      <c r="J31" s="64"/>
      <c r="K31" s="58"/>
      <c r="L31" s="59"/>
      <c r="M31" s="59"/>
      <c r="N31" s="59"/>
      <c r="O31" s="81"/>
      <c r="P31" s="81"/>
      <c r="Q31" s="82"/>
      <c r="R31" s="83"/>
      <c r="S31" s="69"/>
      <c r="T31" s="70"/>
      <c r="U31" s="71"/>
      <c r="V31" s="71"/>
      <c r="W31" s="72"/>
      <c r="X31" s="73">
        <f t="shared" si="1"/>
        <v>0</v>
      </c>
      <c r="Y31" s="74">
        <f t="shared" si="2"/>
        <v>0</v>
      </c>
      <c r="Z31" s="75"/>
      <c r="AA31" s="84">
        <f t="shared" si="3"/>
        <v>0</v>
      </c>
      <c r="AB31" s="85"/>
      <c r="AC31" s="86"/>
      <c r="AD31" s="87"/>
      <c r="AE31" s="88"/>
    </row>
    <row r="32" spans="1:31" x14ac:dyDescent="0.3">
      <c r="A32" s="107"/>
      <c r="B32" s="107"/>
      <c r="C32" s="29"/>
      <c r="D32" s="58"/>
      <c r="E32" s="59"/>
      <c r="F32" s="60">
        <f t="shared" si="0"/>
        <v>0</v>
      </c>
      <c r="G32" s="81"/>
      <c r="H32" s="62"/>
      <c r="I32" s="63"/>
      <c r="J32" s="64"/>
      <c r="K32" s="58"/>
      <c r="L32" s="59"/>
      <c r="M32" s="59"/>
      <c r="N32" s="59"/>
      <c r="O32" s="81"/>
      <c r="P32" s="81"/>
      <c r="Q32" s="82"/>
      <c r="R32" s="83"/>
      <c r="S32" s="69"/>
      <c r="T32" s="70"/>
      <c r="U32" s="71"/>
      <c r="V32" s="71"/>
      <c r="W32" s="72"/>
      <c r="X32" s="73">
        <f t="shared" si="1"/>
        <v>0</v>
      </c>
      <c r="Y32" s="74">
        <f t="shared" si="2"/>
        <v>0</v>
      </c>
      <c r="Z32" s="75"/>
      <c r="AA32" s="84">
        <f t="shared" si="3"/>
        <v>0</v>
      </c>
      <c r="AB32" s="85"/>
      <c r="AC32" s="86"/>
      <c r="AD32" s="87"/>
      <c r="AE32" s="88"/>
    </row>
    <row r="33" spans="1:31" x14ac:dyDescent="0.3">
      <c r="A33" s="107"/>
      <c r="B33" s="107"/>
      <c r="C33" s="29"/>
      <c r="D33" s="58"/>
      <c r="E33" s="59"/>
      <c r="F33" s="60">
        <f t="shared" si="0"/>
        <v>0</v>
      </c>
      <c r="G33" s="81"/>
      <c r="H33" s="62"/>
      <c r="I33" s="63"/>
      <c r="J33" s="64"/>
      <c r="K33" s="58"/>
      <c r="L33" s="59"/>
      <c r="M33" s="59"/>
      <c r="N33" s="59"/>
      <c r="O33" s="81"/>
      <c r="P33" s="81"/>
      <c r="Q33" s="82"/>
      <c r="R33" s="83"/>
      <c r="S33" s="69"/>
      <c r="T33" s="70"/>
      <c r="U33" s="71"/>
      <c r="V33" s="71"/>
      <c r="W33" s="72"/>
      <c r="X33" s="73">
        <f t="shared" si="1"/>
        <v>0</v>
      </c>
      <c r="Y33" s="74">
        <f t="shared" si="2"/>
        <v>0</v>
      </c>
      <c r="Z33" s="75"/>
      <c r="AA33" s="84">
        <f t="shared" si="3"/>
        <v>0</v>
      </c>
      <c r="AB33" s="85"/>
      <c r="AC33" s="86"/>
      <c r="AD33" s="87"/>
      <c r="AE33" s="88"/>
    </row>
    <row r="34" spans="1:31" x14ac:dyDescent="0.3">
      <c r="A34" s="107"/>
      <c r="B34" s="107"/>
      <c r="C34" s="29"/>
      <c r="D34" s="58"/>
      <c r="E34" s="59"/>
      <c r="F34" s="60">
        <f t="shared" si="0"/>
        <v>0</v>
      </c>
      <c r="G34" s="81"/>
      <c r="H34" s="62"/>
      <c r="I34" s="63"/>
      <c r="J34" s="64"/>
      <c r="K34" s="58"/>
      <c r="L34" s="59"/>
      <c r="M34" s="59"/>
      <c r="N34" s="59"/>
      <c r="O34" s="81"/>
      <c r="P34" s="81"/>
      <c r="Q34" s="82"/>
      <c r="R34" s="83"/>
      <c r="S34" s="69"/>
      <c r="T34" s="70"/>
      <c r="U34" s="71"/>
      <c r="V34" s="71"/>
      <c r="W34" s="72"/>
      <c r="X34" s="73">
        <f t="shared" si="1"/>
        <v>0</v>
      </c>
      <c r="Y34" s="74">
        <f t="shared" si="2"/>
        <v>0</v>
      </c>
      <c r="Z34" s="75"/>
      <c r="AA34" s="84">
        <f t="shared" si="3"/>
        <v>0</v>
      </c>
      <c r="AB34" s="85"/>
      <c r="AC34" s="86"/>
      <c r="AD34" s="87"/>
      <c r="AE34" s="88"/>
    </row>
    <row r="35" spans="1:31" x14ac:dyDescent="0.3">
      <c r="A35" s="107"/>
      <c r="B35" s="107"/>
      <c r="C35" s="29"/>
      <c r="D35" s="58"/>
      <c r="E35" s="59"/>
      <c r="F35" s="60">
        <f t="shared" si="0"/>
        <v>0</v>
      </c>
      <c r="G35" s="81"/>
      <c r="H35" s="62"/>
      <c r="I35" s="63"/>
      <c r="J35" s="64"/>
      <c r="K35" s="58"/>
      <c r="L35" s="59"/>
      <c r="M35" s="59"/>
      <c r="N35" s="59"/>
      <c r="O35" s="81"/>
      <c r="P35" s="81"/>
      <c r="Q35" s="82"/>
      <c r="R35" s="83"/>
      <c r="S35" s="69"/>
      <c r="T35" s="70"/>
      <c r="U35" s="71"/>
      <c r="V35" s="71"/>
      <c r="W35" s="72"/>
      <c r="X35" s="73">
        <f t="shared" si="1"/>
        <v>0</v>
      </c>
      <c r="Y35" s="74">
        <f t="shared" si="2"/>
        <v>0</v>
      </c>
      <c r="Z35" s="75"/>
      <c r="AA35" s="84">
        <f t="shared" si="3"/>
        <v>0</v>
      </c>
      <c r="AB35" s="85"/>
      <c r="AC35" s="86"/>
      <c r="AD35" s="87"/>
      <c r="AE35" s="88"/>
    </row>
    <row r="36" spans="1:31" x14ac:dyDescent="0.3">
      <c r="A36" s="107"/>
      <c r="B36" s="107"/>
      <c r="C36" s="29"/>
      <c r="D36" s="58"/>
      <c r="E36" s="59"/>
      <c r="F36" s="60">
        <f t="shared" si="0"/>
        <v>0</v>
      </c>
      <c r="G36" s="81"/>
      <c r="H36" s="62"/>
      <c r="I36" s="63"/>
      <c r="J36" s="64"/>
      <c r="K36" s="58"/>
      <c r="L36" s="59"/>
      <c r="M36" s="59"/>
      <c r="N36" s="59"/>
      <c r="O36" s="81"/>
      <c r="P36" s="81"/>
      <c r="Q36" s="82"/>
      <c r="R36" s="83"/>
      <c r="S36" s="69"/>
      <c r="T36" s="70"/>
      <c r="U36" s="71"/>
      <c r="V36" s="71"/>
      <c r="W36" s="72"/>
      <c r="X36" s="73">
        <f t="shared" si="1"/>
        <v>0</v>
      </c>
      <c r="Y36" s="74">
        <f t="shared" si="2"/>
        <v>0</v>
      </c>
      <c r="Z36" s="75"/>
      <c r="AA36" s="84">
        <f t="shared" si="3"/>
        <v>0</v>
      </c>
      <c r="AB36" s="85"/>
      <c r="AC36" s="86"/>
      <c r="AD36" s="87"/>
      <c r="AE36" s="88"/>
    </row>
    <row r="37" spans="1:31" x14ac:dyDescent="0.3">
      <c r="A37" s="107"/>
      <c r="B37" s="107"/>
      <c r="C37" s="29"/>
      <c r="D37" s="58"/>
      <c r="E37" s="59"/>
      <c r="F37" s="60">
        <f t="shared" si="0"/>
        <v>0</v>
      </c>
      <c r="G37" s="81"/>
      <c r="H37" s="62"/>
      <c r="I37" s="63"/>
      <c r="J37" s="64"/>
      <c r="K37" s="58"/>
      <c r="L37" s="59"/>
      <c r="M37" s="59"/>
      <c r="N37" s="59"/>
      <c r="O37" s="81"/>
      <c r="P37" s="81"/>
      <c r="Q37" s="82"/>
      <c r="R37" s="83"/>
      <c r="S37" s="69"/>
      <c r="T37" s="70"/>
      <c r="U37" s="71"/>
      <c r="V37" s="71"/>
      <c r="W37" s="72"/>
      <c r="X37" s="73">
        <f t="shared" si="1"/>
        <v>0</v>
      </c>
      <c r="Y37" s="74">
        <f t="shared" si="2"/>
        <v>0</v>
      </c>
      <c r="Z37" s="75"/>
      <c r="AA37" s="84">
        <f t="shared" si="3"/>
        <v>0</v>
      </c>
      <c r="AB37" s="85"/>
      <c r="AC37" s="86"/>
      <c r="AD37" s="87"/>
      <c r="AE37" s="88"/>
    </row>
    <row r="38" spans="1:31" x14ac:dyDescent="0.3">
      <c r="A38" s="107"/>
      <c r="B38" s="107"/>
      <c r="C38" s="29"/>
      <c r="D38" s="58"/>
      <c r="E38" s="59"/>
      <c r="F38" s="60">
        <f t="shared" si="0"/>
        <v>0</v>
      </c>
      <c r="G38" s="81"/>
      <c r="H38" s="62"/>
      <c r="I38" s="63"/>
      <c r="J38" s="64"/>
      <c r="K38" s="58"/>
      <c r="L38" s="59"/>
      <c r="M38" s="59"/>
      <c r="N38" s="59"/>
      <c r="O38" s="81"/>
      <c r="P38" s="81"/>
      <c r="Q38" s="82"/>
      <c r="R38" s="83"/>
      <c r="S38" s="69"/>
      <c r="T38" s="70"/>
      <c r="U38" s="71"/>
      <c r="V38" s="71"/>
      <c r="W38" s="72"/>
      <c r="X38" s="73">
        <f t="shared" si="1"/>
        <v>0</v>
      </c>
      <c r="Y38" s="74">
        <f t="shared" si="2"/>
        <v>0</v>
      </c>
      <c r="Z38" s="75"/>
      <c r="AA38" s="84">
        <f t="shared" si="3"/>
        <v>0</v>
      </c>
      <c r="AB38" s="85"/>
      <c r="AC38" s="86"/>
      <c r="AD38" s="87"/>
      <c r="AE38" s="88"/>
    </row>
    <row r="39" spans="1:31" x14ac:dyDescent="0.3">
      <c r="A39" s="107"/>
      <c r="B39" s="107"/>
      <c r="C39" s="29"/>
      <c r="D39" s="58"/>
      <c r="E39" s="59"/>
      <c r="F39" s="60">
        <f t="shared" si="0"/>
        <v>0</v>
      </c>
      <c r="G39" s="81"/>
      <c r="H39" s="62"/>
      <c r="I39" s="63"/>
      <c r="J39" s="64"/>
      <c r="K39" s="58"/>
      <c r="L39" s="59"/>
      <c r="M39" s="59"/>
      <c r="N39" s="59"/>
      <c r="O39" s="81"/>
      <c r="P39" s="81"/>
      <c r="Q39" s="82"/>
      <c r="R39" s="83"/>
      <c r="S39" s="69"/>
      <c r="T39" s="70"/>
      <c r="U39" s="71"/>
      <c r="V39" s="71"/>
      <c r="W39" s="72"/>
      <c r="X39" s="73">
        <f t="shared" si="1"/>
        <v>0</v>
      </c>
      <c r="Y39" s="74">
        <f t="shared" si="2"/>
        <v>0</v>
      </c>
      <c r="Z39" s="75"/>
      <c r="AA39" s="84">
        <f t="shared" si="3"/>
        <v>0</v>
      </c>
      <c r="AB39" s="85"/>
      <c r="AC39" s="86"/>
      <c r="AD39" s="87"/>
      <c r="AE39" s="88"/>
    </row>
    <row r="40" spans="1:31" x14ac:dyDescent="0.3">
      <c r="A40" s="107"/>
      <c r="B40" s="107"/>
      <c r="C40" s="29"/>
      <c r="D40" s="58"/>
      <c r="E40" s="59"/>
      <c r="F40" s="60">
        <f t="shared" si="0"/>
        <v>0</v>
      </c>
      <c r="G40" s="81"/>
      <c r="H40" s="62"/>
      <c r="I40" s="63"/>
      <c r="J40" s="64"/>
      <c r="K40" s="58"/>
      <c r="L40" s="59"/>
      <c r="M40" s="59"/>
      <c r="N40" s="59"/>
      <c r="O40" s="81"/>
      <c r="P40" s="81"/>
      <c r="Q40" s="82"/>
      <c r="R40" s="83"/>
      <c r="S40" s="69"/>
      <c r="T40" s="108"/>
      <c r="U40" s="109"/>
      <c r="V40" s="109"/>
      <c r="W40" s="75"/>
      <c r="X40" s="73">
        <f t="shared" si="1"/>
        <v>0</v>
      </c>
      <c r="Y40" s="74">
        <f t="shared" si="2"/>
        <v>0</v>
      </c>
      <c r="Z40" s="75"/>
      <c r="AA40" s="84">
        <f t="shared" si="3"/>
        <v>0</v>
      </c>
      <c r="AB40" s="85"/>
      <c r="AC40" s="86"/>
      <c r="AD40" s="87"/>
      <c r="AE40" s="88"/>
    </row>
    <row r="41" spans="1:31" x14ac:dyDescent="0.3">
      <c r="A41" s="107"/>
      <c r="B41" s="107"/>
      <c r="C41" s="29"/>
      <c r="D41" s="58"/>
      <c r="E41" s="59"/>
      <c r="F41" s="60">
        <f t="shared" si="0"/>
        <v>0</v>
      </c>
      <c r="G41" s="81"/>
      <c r="H41" s="62"/>
      <c r="I41" s="63"/>
      <c r="J41" s="64"/>
      <c r="K41" s="58"/>
      <c r="L41" s="59"/>
      <c r="M41" s="59"/>
      <c r="N41" s="59"/>
      <c r="O41" s="81"/>
      <c r="P41" s="81"/>
      <c r="Q41" s="82"/>
      <c r="R41" s="83"/>
      <c r="S41" s="69"/>
      <c r="T41" s="108"/>
      <c r="U41" s="109"/>
      <c r="V41" s="109"/>
      <c r="W41" s="75"/>
      <c r="X41" s="73">
        <f t="shared" si="1"/>
        <v>0</v>
      </c>
      <c r="Y41" s="74">
        <f t="shared" si="2"/>
        <v>0</v>
      </c>
      <c r="Z41" s="75"/>
      <c r="AA41" s="84">
        <f t="shared" si="3"/>
        <v>0</v>
      </c>
      <c r="AB41" s="85"/>
      <c r="AC41" s="86"/>
      <c r="AD41" s="87"/>
      <c r="AE41" s="88"/>
    </row>
    <row r="42" spans="1:31" x14ac:dyDescent="0.3">
      <c r="A42" s="107"/>
      <c r="B42" s="107"/>
      <c r="C42" s="29"/>
      <c r="D42" s="110"/>
      <c r="E42" s="111"/>
      <c r="F42" s="112">
        <f t="shared" si="0"/>
        <v>0</v>
      </c>
      <c r="G42" s="113"/>
      <c r="H42" s="114"/>
      <c r="I42" s="115"/>
      <c r="J42" s="116"/>
      <c r="K42" s="110"/>
      <c r="L42" s="111"/>
      <c r="M42" s="111"/>
      <c r="N42" s="111"/>
      <c r="O42" s="113"/>
      <c r="P42" s="113"/>
      <c r="Q42" s="117"/>
      <c r="R42" s="118"/>
      <c r="S42" s="119"/>
      <c r="T42" s="120"/>
      <c r="U42" s="121"/>
      <c r="V42" s="121"/>
      <c r="W42" s="122"/>
      <c r="X42" s="123">
        <f t="shared" si="1"/>
        <v>0</v>
      </c>
      <c r="Y42" s="124">
        <f t="shared" si="2"/>
        <v>0</v>
      </c>
      <c r="Z42" s="122"/>
      <c r="AA42" s="125">
        <f t="shared" si="3"/>
        <v>0</v>
      </c>
      <c r="AB42" s="126"/>
      <c r="AC42" s="127"/>
      <c r="AD42" s="128"/>
      <c r="AE42" s="129"/>
    </row>
    <row r="43" spans="1:31" ht="14.25" customHeight="1" x14ac:dyDescent="0.3">
      <c r="A43" s="130"/>
      <c r="B43" s="130"/>
      <c r="C43" s="130"/>
      <c r="D43" s="130"/>
      <c r="E43" s="130"/>
      <c r="F43" s="130"/>
      <c r="G43" s="130"/>
      <c r="H43" s="130"/>
      <c r="I43" s="131"/>
      <c r="J43" s="130"/>
      <c r="K43" s="132"/>
      <c r="L43" s="132"/>
      <c r="M43" s="132"/>
      <c r="N43" s="132"/>
      <c r="O43" s="132"/>
      <c r="P43" s="132"/>
      <c r="Q43" s="132"/>
      <c r="R43" s="130"/>
      <c r="S43" s="130"/>
      <c r="T43" s="130"/>
      <c r="U43" s="130"/>
      <c r="V43" s="130"/>
      <c r="W43" s="130"/>
      <c r="X43" s="130"/>
      <c r="Y43" s="133"/>
      <c r="Z43" s="130"/>
      <c r="AA43" s="134"/>
      <c r="AB43" s="130"/>
      <c r="AC43" s="130"/>
      <c r="AD43" s="130"/>
      <c r="AE43" s="130"/>
    </row>
    <row r="44" spans="1:31" ht="14.25" customHeight="1" x14ac:dyDescent="0.3">
      <c r="A44" s="130"/>
      <c r="B44" s="130"/>
      <c r="C44" s="130"/>
      <c r="D44" s="130"/>
      <c r="E44" s="130"/>
      <c r="F44" s="130"/>
      <c r="G44" s="130"/>
      <c r="H44" s="130"/>
      <c r="I44" s="131"/>
      <c r="J44" s="135">
        <f>SUM(J8:J42)</f>
        <v>0</v>
      </c>
      <c r="K44" s="304" t="s">
        <v>37</v>
      </c>
      <c r="L44" s="305"/>
      <c r="M44" s="305"/>
      <c r="N44" s="305"/>
      <c r="O44" s="305"/>
      <c r="P44" s="305"/>
      <c r="Q44" s="306"/>
      <c r="R44" s="130"/>
      <c r="S44" s="130"/>
      <c r="T44" s="136">
        <f>SUM(T8:T39)</f>
        <v>135</v>
      </c>
      <c r="U44" s="136">
        <f>SUM(U8:U39)</f>
        <v>0</v>
      </c>
      <c r="V44" s="136">
        <f>SUM(V8:V39)</f>
        <v>0</v>
      </c>
      <c r="W44" s="136">
        <f>SUM(W8:W39)</f>
        <v>0</v>
      </c>
      <c r="X44" s="137">
        <f>SUM(X8:X39)</f>
        <v>135</v>
      </c>
      <c r="Y44" s="138">
        <f>SUM(Y8:Y37)</f>
        <v>15525</v>
      </c>
      <c r="Z44" s="139" t="s">
        <v>31</v>
      </c>
      <c r="AA44" s="140">
        <f>SUM(AA8:AA40)</f>
        <v>15525</v>
      </c>
      <c r="AB44" s="130"/>
      <c r="AD44" s="130"/>
      <c r="AE44" s="130"/>
    </row>
    <row r="45" spans="1:31" x14ac:dyDescent="0.3">
      <c r="A45" s="130"/>
      <c r="B45" s="130"/>
      <c r="C45" s="130"/>
      <c r="D45" s="130"/>
      <c r="E45" s="130"/>
      <c r="F45" s="130"/>
      <c r="G45" s="130"/>
      <c r="H45" s="130"/>
      <c r="I45" s="131"/>
      <c r="J45" s="130"/>
      <c r="K45" s="132"/>
      <c r="L45" s="132"/>
      <c r="M45" s="132"/>
      <c r="N45" s="132"/>
      <c r="O45" s="132"/>
      <c r="P45" s="132"/>
      <c r="Q45" s="132"/>
      <c r="R45" s="130"/>
      <c r="S45" s="130"/>
      <c r="T45" s="130"/>
      <c r="U45" s="130"/>
      <c r="V45" s="130"/>
      <c r="W45" s="130"/>
      <c r="X45" s="130"/>
      <c r="Y45" s="133"/>
      <c r="Z45" s="130"/>
      <c r="AA45" s="134"/>
      <c r="AB45" s="130"/>
      <c r="AC45" s="141" t="s">
        <v>38</v>
      </c>
      <c r="AD45" s="130"/>
      <c r="AE45" s="130"/>
    </row>
    <row r="46" spans="1:31" x14ac:dyDescent="0.3">
      <c r="A46" s="130"/>
      <c r="B46" s="130"/>
      <c r="C46" s="130"/>
      <c r="D46" s="130"/>
      <c r="E46" s="130"/>
      <c r="F46" s="130"/>
      <c r="G46" s="130"/>
      <c r="H46" s="130"/>
      <c r="I46" s="131"/>
      <c r="J46" s="130"/>
      <c r="K46" s="132"/>
      <c r="L46" s="132"/>
      <c r="M46" s="132"/>
      <c r="N46" s="132"/>
      <c r="O46" s="132"/>
      <c r="P46" s="132"/>
      <c r="Q46" s="132"/>
      <c r="R46" s="130"/>
      <c r="S46" s="130"/>
      <c r="T46" s="130"/>
      <c r="U46" s="130"/>
      <c r="V46" s="130"/>
      <c r="W46" s="130"/>
      <c r="X46" s="130"/>
      <c r="Y46" s="133"/>
      <c r="Z46" s="130"/>
      <c r="AA46" s="134"/>
      <c r="AB46" s="130"/>
      <c r="AC46" s="141" t="s">
        <v>39</v>
      </c>
      <c r="AD46" s="130"/>
      <c r="AE46" s="130"/>
    </row>
    <row r="47" spans="1:31" x14ac:dyDescent="0.3">
      <c r="A47" s="130"/>
      <c r="B47" s="130"/>
      <c r="C47" s="130"/>
      <c r="D47" s="130"/>
      <c r="E47" s="130"/>
      <c r="F47" s="130"/>
      <c r="G47" s="130"/>
      <c r="H47" s="130"/>
      <c r="I47" s="131"/>
      <c r="J47" s="130"/>
      <c r="K47" s="132"/>
      <c r="L47" s="132"/>
      <c r="M47" s="132"/>
      <c r="N47" s="132"/>
      <c r="O47" s="132"/>
      <c r="P47" s="132"/>
      <c r="Q47" s="132"/>
      <c r="R47" s="130"/>
      <c r="S47" s="130"/>
      <c r="T47" s="130"/>
      <c r="U47" s="130"/>
      <c r="V47" s="130"/>
      <c r="W47" s="130"/>
      <c r="X47" s="130"/>
      <c r="Y47" s="133"/>
      <c r="Z47" s="130"/>
      <c r="AA47" s="134"/>
      <c r="AB47" s="130"/>
      <c r="AC47" s="141" t="s">
        <v>40</v>
      </c>
      <c r="AD47" s="130"/>
      <c r="AE47" s="130"/>
    </row>
    <row r="48" spans="1:31" x14ac:dyDescent="0.3">
      <c r="A48" s="130"/>
      <c r="B48" s="130"/>
      <c r="C48" s="130"/>
      <c r="D48" s="130"/>
      <c r="E48" s="130"/>
      <c r="F48" s="130"/>
      <c r="G48" s="130"/>
      <c r="H48" s="130"/>
      <c r="I48" s="131"/>
      <c r="J48" s="130"/>
      <c r="K48" s="132"/>
      <c r="L48" s="132"/>
      <c r="M48" s="132"/>
      <c r="N48" s="132"/>
      <c r="O48" s="132"/>
      <c r="P48" s="132"/>
      <c r="Q48" s="132"/>
      <c r="R48" s="130"/>
      <c r="S48" s="130"/>
      <c r="T48" s="130"/>
      <c r="U48" s="130"/>
      <c r="V48" s="130"/>
      <c r="W48" s="130"/>
      <c r="X48" s="130"/>
      <c r="Y48" s="133"/>
      <c r="Z48" s="130"/>
      <c r="AA48" s="134"/>
      <c r="AB48" s="130"/>
      <c r="AC48" s="141" t="s">
        <v>41</v>
      </c>
      <c r="AD48" s="130"/>
      <c r="AE48" s="130"/>
    </row>
    <row r="49" spans="1:31" x14ac:dyDescent="0.3">
      <c r="A49" s="130"/>
      <c r="B49" s="130"/>
      <c r="C49" s="130"/>
      <c r="D49" s="130"/>
      <c r="E49" s="130"/>
      <c r="F49" s="130"/>
      <c r="G49" s="130"/>
      <c r="H49" s="130"/>
      <c r="I49" s="131"/>
      <c r="J49" s="130"/>
      <c r="K49" s="132"/>
      <c r="L49" s="132"/>
      <c r="M49" s="132"/>
      <c r="N49" s="132"/>
      <c r="O49" s="132"/>
      <c r="P49" s="132"/>
      <c r="Q49" s="132"/>
      <c r="R49" s="130"/>
      <c r="S49" s="130"/>
      <c r="T49" s="130"/>
      <c r="U49" s="130"/>
      <c r="V49" s="130"/>
      <c r="W49" s="130"/>
      <c r="X49" s="130"/>
      <c r="Y49" s="133"/>
      <c r="Z49" s="130"/>
      <c r="AA49" s="134"/>
      <c r="AB49" s="130"/>
      <c r="AC49" s="141" t="s">
        <v>42</v>
      </c>
      <c r="AD49" s="130"/>
      <c r="AE49" s="130"/>
    </row>
    <row r="50" spans="1:31" ht="14.25" customHeight="1" x14ac:dyDescent="0.3">
      <c r="A50" s="130"/>
      <c r="B50" s="130"/>
      <c r="C50" s="130"/>
      <c r="D50" s="130"/>
      <c r="E50" s="130"/>
      <c r="F50" s="130"/>
      <c r="G50" s="130"/>
      <c r="H50" s="130"/>
      <c r="I50" s="131"/>
      <c r="J50" s="130"/>
      <c r="K50" s="132"/>
      <c r="L50" s="132"/>
      <c r="M50" s="132"/>
      <c r="N50" s="132"/>
      <c r="O50" s="132"/>
      <c r="P50" s="132"/>
      <c r="Q50" s="132"/>
      <c r="R50" s="130"/>
      <c r="S50" s="130"/>
      <c r="T50" s="130"/>
      <c r="U50" s="130"/>
      <c r="V50" s="130"/>
      <c r="W50" s="130"/>
      <c r="X50" s="130"/>
      <c r="Y50" s="133"/>
      <c r="Z50" s="130"/>
      <c r="AA50" s="134"/>
      <c r="AB50" s="130"/>
      <c r="AC50" s="130"/>
      <c r="AD50" s="130"/>
      <c r="AE50" s="130"/>
    </row>
    <row r="51" spans="1:31" ht="14.25" customHeight="1" x14ac:dyDescent="0.3">
      <c r="A51" s="130"/>
      <c r="B51" s="130"/>
      <c r="C51" s="130"/>
      <c r="D51" s="130"/>
      <c r="E51" s="130"/>
      <c r="F51" s="130"/>
      <c r="G51" s="130"/>
      <c r="H51" s="130"/>
      <c r="I51" s="131"/>
      <c r="J51" s="130"/>
      <c r="K51" s="132"/>
      <c r="L51" s="132"/>
      <c r="M51" s="132"/>
      <c r="N51" s="132"/>
      <c r="O51" s="132"/>
      <c r="P51" s="132"/>
      <c r="Q51" s="132"/>
      <c r="R51" s="130"/>
      <c r="S51" s="130"/>
      <c r="T51" s="130"/>
      <c r="U51" s="130"/>
      <c r="V51" s="130"/>
      <c r="W51" s="130"/>
      <c r="X51" s="130"/>
      <c r="Y51" s="133"/>
      <c r="Z51" s="130"/>
      <c r="AA51" s="134"/>
      <c r="AB51" s="130"/>
      <c r="AC51" s="130"/>
      <c r="AD51" s="130"/>
      <c r="AE51" s="130"/>
    </row>
    <row r="52" spans="1:31" ht="14.25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1"/>
      <c r="J52" s="130"/>
      <c r="K52" s="132"/>
      <c r="L52" s="132"/>
      <c r="M52" s="132"/>
      <c r="N52" s="132"/>
      <c r="O52" s="132"/>
      <c r="P52" s="132"/>
      <c r="Q52" s="132"/>
      <c r="R52" s="130"/>
      <c r="S52" s="130"/>
      <c r="T52" s="130"/>
      <c r="U52" s="130"/>
      <c r="V52" s="130"/>
      <c r="W52" s="130"/>
      <c r="X52" s="130"/>
      <c r="Y52" s="133"/>
      <c r="Z52" s="130"/>
      <c r="AA52" s="134"/>
      <c r="AB52" s="130"/>
      <c r="AC52" s="130"/>
      <c r="AD52" s="130"/>
      <c r="AE52" s="130"/>
    </row>
    <row r="53" spans="1:31" ht="14.25" customHeight="1" x14ac:dyDescent="0.3">
      <c r="A53" s="130"/>
      <c r="B53" s="130"/>
      <c r="C53" s="130"/>
      <c r="D53" s="130"/>
      <c r="E53" s="130"/>
      <c r="F53" s="130"/>
      <c r="G53" s="130"/>
      <c r="H53" s="130"/>
      <c r="I53" s="131"/>
      <c r="J53" s="130"/>
      <c r="K53" s="132"/>
      <c r="L53" s="132"/>
      <c r="M53" s="132"/>
      <c r="N53" s="132"/>
      <c r="O53" s="132"/>
      <c r="P53" s="132"/>
      <c r="Q53" s="132"/>
      <c r="R53" s="130"/>
      <c r="S53" s="130"/>
      <c r="T53" s="130"/>
      <c r="U53" s="130"/>
      <c r="V53" s="130"/>
      <c r="W53" s="130"/>
      <c r="X53" s="130"/>
      <c r="Y53" s="133"/>
      <c r="Z53" s="130"/>
      <c r="AA53" s="134"/>
      <c r="AB53" s="130"/>
      <c r="AC53" s="130"/>
      <c r="AD53" s="130"/>
      <c r="AE53" s="130"/>
    </row>
    <row r="54" spans="1:31" ht="14.25" customHeight="1" x14ac:dyDescent="0.3">
      <c r="A54" s="130"/>
      <c r="B54" s="130"/>
      <c r="C54" s="130"/>
      <c r="D54" s="130"/>
      <c r="E54" s="130"/>
      <c r="F54" s="130"/>
      <c r="G54" s="130"/>
      <c r="H54" s="130"/>
      <c r="I54" s="131"/>
      <c r="J54" s="130"/>
      <c r="K54" s="132"/>
      <c r="L54" s="132"/>
      <c r="M54" s="132"/>
      <c r="N54" s="132"/>
      <c r="O54" s="132"/>
      <c r="P54" s="132"/>
      <c r="Q54" s="132"/>
      <c r="R54" s="130"/>
      <c r="S54" s="130"/>
      <c r="T54" s="130"/>
      <c r="U54" s="130"/>
      <c r="V54" s="130"/>
      <c r="W54" s="130"/>
      <c r="X54" s="130"/>
      <c r="Y54" s="133"/>
      <c r="Z54" s="130"/>
      <c r="AA54" s="134"/>
      <c r="AB54" s="130"/>
      <c r="AC54" s="130"/>
      <c r="AD54" s="130"/>
      <c r="AE54" s="130"/>
    </row>
    <row r="55" spans="1:31" ht="14.25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1"/>
      <c r="J55" s="130"/>
      <c r="K55" s="132"/>
      <c r="L55" s="132"/>
      <c r="M55" s="132"/>
      <c r="N55" s="132"/>
      <c r="O55" s="132"/>
      <c r="P55" s="132"/>
      <c r="Q55" s="132"/>
      <c r="R55" s="130"/>
      <c r="S55" s="130"/>
      <c r="T55" s="130"/>
      <c r="U55" s="130"/>
      <c r="V55" s="130"/>
      <c r="W55" s="130"/>
      <c r="X55" s="130"/>
      <c r="Y55" s="133"/>
      <c r="Z55" s="130"/>
      <c r="AA55" s="134"/>
      <c r="AB55" s="130"/>
      <c r="AC55" s="130"/>
      <c r="AD55" s="130"/>
      <c r="AE55" s="130"/>
    </row>
    <row r="56" spans="1:31" ht="14.25" customHeight="1" x14ac:dyDescent="0.3">
      <c r="A56" s="130"/>
      <c r="B56" s="130"/>
      <c r="C56" s="130"/>
      <c r="D56" s="130"/>
      <c r="E56" s="130"/>
      <c r="F56" s="130"/>
      <c r="G56" s="130"/>
      <c r="H56" s="130"/>
      <c r="I56" s="131"/>
      <c r="J56" s="130"/>
      <c r="K56" s="132"/>
      <c r="L56" s="132"/>
      <c r="M56" s="132"/>
      <c r="N56" s="132"/>
      <c r="O56" s="132"/>
      <c r="P56" s="132"/>
      <c r="Q56" s="132"/>
      <c r="R56" s="130"/>
      <c r="S56" s="130"/>
      <c r="T56" s="130"/>
      <c r="U56" s="130"/>
      <c r="V56" s="130"/>
      <c r="W56" s="130"/>
      <c r="X56" s="130"/>
      <c r="Y56" s="133"/>
      <c r="Z56" s="130"/>
      <c r="AA56" s="134"/>
      <c r="AB56" s="130"/>
      <c r="AC56" s="130"/>
      <c r="AD56" s="130"/>
      <c r="AE56" s="130"/>
    </row>
    <row r="57" spans="1:31" ht="14.25" customHeight="1" x14ac:dyDescent="0.3">
      <c r="A57" s="130"/>
      <c r="B57" s="130"/>
      <c r="C57" s="130"/>
      <c r="D57" s="130"/>
      <c r="E57" s="130"/>
      <c r="F57" s="130"/>
      <c r="G57" s="130"/>
      <c r="H57" s="130"/>
      <c r="I57" s="131"/>
      <c r="J57" s="130"/>
      <c r="K57" s="132"/>
      <c r="L57" s="132"/>
      <c r="M57" s="132"/>
      <c r="N57" s="132"/>
      <c r="O57" s="132"/>
      <c r="P57" s="132"/>
      <c r="Q57" s="132"/>
      <c r="R57" s="130"/>
      <c r="S57" s="130"/>
      <c r="T57" s="130"/>
      <c r="U57" s="130"/>
      <c r="V57" s="130"/>
      <c r="W57" s="130"/>
      <c r="X57" s="130"/>
      <c r="Y57" s="133"/>
      <c r="Z57" s="130"/>
      <c r="AA57" s="134"/>
      <c r="AB57" s="130"/>
      <c r="AC57" s="130"/>
      <c r="AD57" s="130"/>
      <c r="AE57" s="130"/>
    </row>
    <row r="58" spans="1:31" ht="14.25" customHeight="1" x14ac:dyDescent="0.3">
      <c r="A58" s="130"/>
      <c r="B58" s="130"/>
      <c r="C58" s="130"/>
      <c r="D58" s="130"/>
      <c r="E58" s="130"/>
      <c r="F58" s="130"/>
      <c r="G58" s="130"/>
      <c r="H58" s="130"/>
      <c r="I58" s="131"/>
      <c r="J58" s="130"/>
      <c r="K58" s="132"/>
      <c r="L58" s="132"/>
      <c r="M58" s="132"/>
      <c r="N58" s="132"/>
      <c r="O58" s="132"/>
      <c r="P58" s="132"/>
      <c r="Q58" s="132"/>
      <c r="R58" s="130"/>
      <c r="S58" s="130"/>
      <c r="T58" s="130"/>
      <c r="U58" s="130"/>
      <c r="V58" s="130"/>
      <c r="W58" s="130"/>
      <c r="X58" s="130"/>
      <c r="Y58" s="133"/>
      <c r="Z58" s="130"/>
      <c r="AA58" s="134"/>
      <c r="AB58" s="130"/>
      <c r="AC58" s="130"/>
      <c r="AD58" s="130"/>
      <c r="AE58" s="130"/>
    </row>
    <row r="59" spans="1:31" ht="14.2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1"/>
      <c r="J59" s="130"/>
      <c r="K59" s="132"/>
      <c r="L59" s="132"/>
      <c r="M59" s="132"/>
      <c r="N59" s="132"/>
      <c r="O59" s="132"/>
      <c r="P59" s="132"/>
      <c r="Q59" s="132"/>
      <c r="R59" s="130"/>
      <c r="S59" s="130"/>
      <c r="T59" s="130"/>
      <c r="U59" s="130"/>
      <c r="V59" s="130"/>
      <c r="W59" s="130"/>
      <c r="X59" s="130"/>
      <c r="Y59" s="133"/>
      <c r="Z59" s="130"/>
      <c r="AA59" s="134"/>
      <c r="AB59" s="130"/>
      <c r="AC59" s="130"/>
      <c r="AD59" s="130"/>
      <c r="AE59" s="130"/>
    </row>
    <row r="60" spans="1:31" ht="14.25" customHeight="1" x14ac:dyDescent="0.3">
      <c r="A60" s="130"/>
      <c r="B60" s="130"/>
      <c r="C60" s="130"/>
      <c r="D60" s="130"/>
      <c r="E60" s="130"/>
      <c r="F60" s="130"/>
      <c r="G60" s="130"/>
      <c r="H60" s="130"/>
      <c r="I60" s="131"/>
      <c r="J60" s="130"/>
      <c r="K60" s="132"/>
      <c r="L60" s="132"/>
      <c r="M60" s="132"/>
      <c r="N60" s="132"/>
      <c r="O60" s="132"/>
      <c r="P60" s="132"/>
      <c r="Q60" s="132"/>
      <c r="R60" s="130"/>
      <c r="S60" s="130"/>
      <c r="T60" s="130"/>
      <c r="U60" s="130"/>
      <c r="V60" s="130"/>
      <c r="W60" s="130"/>
      <c r="X60" s="130"/>
      <c r="Y60" s="133"/>
      <c r="Z60" s="130"/>
      <c r="AA60" s="134"/>
      <c r="AB60" s="130"/>
      <c r="AC60" s="130"/>
      <c r="AD60" s="130"/>
      <c r="AE60" s="130"/>
    </row>
    <row r="61" spans="1:31" ht="14.25" customHeight="1" x14ac:dyDescent="0.3">
      <c r="A61" s="130"/>
      <c r="B61" s="130"/>
      <c r="C61" s="130"/>
      <c r="D61" s="130"/>
      <c r="E61" s="130"/>
      <c r="F61" s="130"/>
      <c r="G61" s="130"/>
      <c r="H61" s="130"/>
      <c r="I61" s="131"/>
      <c r="J61" s="130"/>
      <c r="K61" s="132"/>
      <c r="L61" s="132"/>
      <c r="M61" s="132"/>
      <c r="N61" s="132"/>
      <c r="O61" s="132"/>
      <c r="P61" s="132"/>
      <c r="Q61" s="132"/>
      <c r="R61" s="130"/>
      <c r="S61" s="130"/>
      <c r="T61" s="130"/>
      <c r="U61" s="130"/>
      <c r="V61" s="130"/>
      <c r="W61" s="130"/>
      <c r="X61" s="130"/>
      <c r="Y61" s="133"/>
      <c r="Z61" s="130"/>
      <c r="AA61" s="134"/>
      <c r="AB61" s="130"/>
      <c r="AC61" s="130"/>
      <c r="AD61" s="130"/>
      <c r="AE61" s="130"/>
    </row>
    <row r="62" spans="1:31" ht="14.25" customHeight="1" x14ac:dyDescent="0.3">
      <c r="A62" s="130"/>
      <c r="B62" s="130"/>
      <c r="C62" s="130"/>
      <c r="D62" s="130"/>
      <c r="E62" s="130"/>
      <c r="F62" s="130"/>
      <c r="G62" s="130"/>
      <c r="H62" s="130"/>
      <c r="I62" s="131"/>
      <c r="J62" s="130"/>
      <c r="K62" s="132"/>
      <c r="L62" s="132"/>
      <c r="M62" s="132"/>
      <c r="N62" s="132"/>
      <c r="O62" s="132"/>
      <c r="P62" s="132"/>
      <c r="Q62" s="132"/>
      <c r="R62" s="130"/>
      <c r="S62" s="130"/>
      <c r="T62" s="130"/>
      <c r="U62" s="130"/>
      <c r="V62" s="130"/>
      <c r="W62" s="130"/>
      <c r="X62" s="130"/>
      <c r="Y62" s="133"/>
      <c r="Z62" s="130"/>
      <c r="AA62" s="134"/>
      <c r="AB62" s="130"/>
      <c r="AC62" s="130"/>
      <c r="AD62" s="130"/>
      <c r="AE62" s="130"/>
    </row>
    <row r="63" spans="1:31" ht="14.25" customHeight="1" x14ac:dyDescent="0.3">
      <c r="A63" s="130"/>
      <c r="B63" s="130"/>
      <c r="C63" s="130"/>
      <c r="D63" s="130"/>
      <c r="E63" s="130"/>
      <c r="F63" s="130"/>
      <c r="G63" s="130"/>
      <c r="H63" s="130"/>
      <c r="I63" s="131"/>
      <c r="J63" s="130"/>
      <c r="K63" s="132"/>
      <c r="L63" s="132"/>
      <c r="M63" s="132"/>
      <c r="N63" s="132"/>
      <c r="O63" s="132"/>
      <c r="P63" s="132"/>
      <c r="Q63" s="132"/>
      <c r="R63" s="130"/>
      <c r="S63" s="130"/>
      <c r="T63" s="130"/>
      <c r="U63" s="130"/>
      <c r="V63" s="130"/>
      <c r="W63" s="130"/>
      <c r="X63" s="130"/>
      <c r="Y63" s="133"/>
      <c r="Z63" s="130"/>
      <c r="AA63" s="134"/>
      <c r="AB63" s="130"/>
      <c r="AC63" s="130"/>
      <c r="AD63" s="130"/>
      <c r="AE63" s="130"/>
    </row>
    <row r="64" spans="1:31" ht="14.25" customHeight="1" x14ac:dyDescent="0.3">
      <c r="A64" s="130"/>
      <c r="B64" s="130"/>
      <c r="C64" s="130"/>
      <c r="D64" s="130"/>
      <c r="E64" s="130"/>
      <c r="F64" s="130"/>
      <c r="G64" s="130"/>
      <c r="H64" s="130"/>
      <c r="I64" s="131"/>
      <c r="J64" s="130"/>
      <c r="K64" s="132"/>
      <c r="L64" s="132"/>
      <c r="M64" s="132"/>
      <c r="N64" s="132"/>
      <c r="O64" s="132"/>
      <c r="P64" s="132"/>
      <c r="Q64" s="132"/>
      <c r="R64" s="130"/>
      <c r="S64" s="130"/>
      <c r="T64" s="130"/>
      <c r="U64" s="130"/>
      <c r="V64" s="130"/>
      <c r="W64" s="130"/>
      <c r="X64" s="130"/>
      <c r="Y64" s="133"/>
      <c r="Z64" s="130"/>
      <c r="AA64" s="134"/>
      <c r="AB64" s="130"/>
      <c r="AC64" s="130"/>
      <c r="AD64" s="130"/>
      <c r="AE64" s="130"/>
    </row>
    <row r="65" spans="1:31" ht="14.25" customHeight="1" x14ac:dyDescent="0.3">
      <c r="A65" s="130"/>
      <c r="B65" s="130"/>
      <c r="C65" s="130"/>
      <c r="D65" s="130"/>
      <c r="E65" s="130"/>
      <c r="F65" s="130"/>
      <c r="G65" s="130"/>
      <c r="H65" s="130"/>
      <c r="I65" s="131"/>
      <c r="J65" s="130"/>
      <c r="K65" s="132"/>
      <c r="L65" s="132"/>
      <c r="M65" s="132"/>
      <c r="N65" s="132"/>
      <c r="O65" s="132"/>
      <c r="P65" s="132"/>
      <c r="Q65" s="132"/>
      <c r="R65" s="130"/>
      <c r="S65" s="130"/>
      <c r="T65" s="130"/>
      <c r="U65" s="130"/>
      <c r="V65" s="130"/>
      <c r="W65" s="130"/>
      <c r="X65" s="130"/>
      <c r="Y65" s="133"/>
      <c r="Z65" s="130"/>
      <c r="AA65" s="134"/>
      <c r="AB65" s="130"/>
      <c r="AC65" s="130"/>
      <c r="AD65" s="130"/>
      <c r="AE65" s="130"/>
    </row>
    <row r="66" spans="1:31" ht="14.25" customHeight="1" x14ac:dyDescent="0.3">
      <c r="A66" s="130"/>
      <c r="B66" s="130"/>
      <c r="C66" s="130"/>
      <c r="D66" s="130"/>
      <c r="E66" s="130"/>
      <c r="F66" s="130"/>
      <c r="G66" s="130"/>
      <c r="H66" s="130"/>
      <c r="I66" s="131"/>
      <c r="J66" s="130"/>
      <c r="K66" s="132"/>
      <c r="L66" s="132"/>
      <c r="M66" s="132"/>
      <c r="N66" s="132"/>
      <c r="O66" s="132"/>
      <c r="P66" s="132"/>
      <c r="Q66" s="132"/>
      <c r="R66" s="130"/>
      <c r="S66" s="130"/>
      <c r="T66" s="130"/>
      <c r="U66" s="130"/>
      <c r="V66" s="130"/>
      <c r="W66" s="130"/>
      <c r="X66" s="130"/>
      <c r="Y66" s="133"/>
      <c r="Z66" s="130"/>
      <c r="AA66" s="134"/>
      <c r="AB66" s="130"/>
      <c r="AC66" s="130"/>
      <c r="AD66" s="130"/>
      <c r="AE66" s="130"/>
    </row>
    <row r="67" spans="1:31" ht="14.25" customHeight="1" x14ac:dyDescent="0.3">
      <c r="A67" s="130"/>
      <c r="B67" s="130"/>
      <c r="C67" s="130"/>
      <c r="D67" s="130"/>
      <c r="E67" s="130"/>
      <c r="F67" s="130"/>
      <c r="G67" s="130"/>
      <c r="H67" s="130"/>
      <c r="I67" s="131"/>
      <c r="J67" s="130"/>
      <c r="K67" s="132"/>
      <c r="L67" s="132"/>
      <c r="M67" s="132"/>
      <c r="N67" s="132"/>
      <c r="O67" s="132"/>
      <c r="P67" s="132"/>
      <c r="Q67" s="132"/>
      <c r="R67" s="130"/>
      <c r="S67" s="130"/>
      <c r="T67" s="130"/>
      <c r="U67" s="130"/>
      <c r="V67" s="130"/>
      <c r="W67" s="130"/>
      <c r="X67" s="130"/>
      <c r="Y67" s="133"/>
      <c r="Z67" s="130"/>
      <c r="AA67" s="134"/>
      <c r="AB67" s="130"/>
      <c r="AC67" s="130"/>
      <c r="AD67" s="130"/>
      <c r="AE67" s="130"/>
    </row>
    <row r="68" spans="1:31" ht="14.25" customHeight="1" x14ac:dyDescent="0.3">
      <c r="A68" s="130"/>
      <c r="B68" s="130"/>
      <c r="C68" s="130"/>
      <c r="D68" s="130"/>
      <c r="E68" s="130"/>
      <c r="F68" s="130"/>
      <c r="G68" s="130"/>
      <c r="H68" s="130"/>
      <c r="I68" s="131"/>
      <c r="J68" s="130"/>
      <c r="K68" s="132"/>
      <c r="L68" s="132"/>
      <c r="M68" s="132"/>
      <c r="N68" s="132"/>
      <c r="O68" s="132"/>
      <c r="P68" s="132"/>
      <c r="Q68" s="132"/>
      <c r="R68" s="130"/>
      <c r="S68" s="130"/>
      <c r="T68" s="130"/>
      <c r="U68" s="130"/>
      <c r="V68" s="130"/>
      <c r="W68" s="130"/>
      <c r="X68" s="130"/>
      <c r="Y68" s="133"/>
      <c r="Z68" s="130"/>
      <c r="AA68" s="134"/>
      <c r="AB68" s="130"/>
      <c r="AC68" s="130"/>
      <c r="AD68" s="130"/>
      <c r="AE68" s="130"/>
    </row>
    <row r="69" spans="1:31" ht="14.25" customHeight="1" x14ac:dyDescent="0.3">
      <c r="A69" s="130"/>
      <c r="B69" s="130"/>
      <c r="C69" s="130"/>
      <c r="D69" s="130"/>
      <c r="E69" s="130"/>
      <c r="F69" s="130"/>
      <c r="G69" s="130"/>
      <c r="H69" s="130"/>
      <c r="I69" s="131"/>
      <c r="J69" s="130"/>
      <c r="K69" s="132"/>
      <c r="L69" s="132"/>
      <c r="M69" s="132"/>
      <c r="N69" s="132"/>
      <c r="O69" s="132"/>
      <c r="P69" s="132"/>
      <c r="Q69" s="132"/>
      <c r="R69" s="130"/>
      <c r="S69" s="130"/>
      <c r="T69" s="130"/>
      <c r="U69" s="130"/>
      <c r="V69" s="130"/>
      <c r="W69" s="130"/>
      <c r="X69" s="130"/>
      <c r="Y69" s="133"/>
      <c r="Z69" s="130"/>
      <c r="AA69" s="134"/>
      <c r="AB69" s="130"/>
      <c r="AC69" s="130"/>
      <c r="AD69" s="130"/>
      <c r="AE69" s="130"/>
    </row>
    <row r="70" spans="1:31" ht="14.25" customHeight="1" x14ac:dyDescent="0.3">
      <c r="A70" s="130"/>
      <c r="B70" s="130"/>
      <c r="C70" s="130"/>
      <c r="D70" s="130"/>
      <c r="E70" s="130"/>
      <c r="F70" s="130"/>
      <c r="G70" s="130"/>
      <c r="H70" s="130"/>
      <c r="I70" s="131"/>
      <c r="J70" s="130"/>
      <c r="K70" s="132"/>
      <c r="L70" s="132"/>
      <c r="M70" s="132"/>
      <c r="N70" s="132"/>
      <c r="O70" s="132"/>
      <c r="P70" s="132"/>
      <c r="Q70" s="132"/>
      <c r="R70" s="130"/>
      <c r="S70" s="130"/>
      <c r="T70" s="130"/>
      <c r="U70" s="130"/>
      <c r="V70" s="130"/>
      <c r="W70" s="130"/>
      <c r="X70" s="130"/>
      <c r="Y70" s="133"/>
      <c r="Z70" s="130"/>
      <c r="AA70" s="134"/>
      <c r="AB70" s="130"/>
      <c r="AC70" s="130"/>
      <c r="AD70" s="130"/>
      <c r="AE70" s="130"/>
    </row>
    <row r="71" spans="1:31" ht="14.25" customHeight="1" x14ac:dyDescent="0.3">
      <c r="A71" s="130"/>
      <c r="B71" s="130"/>
      <c r="C71" s="130"/>
      <c r="D71" s="130"/>
      <c r="E71" s="130"/>
      <c r="F71" s="130"/>
      <c r="G71" s="130"/>
      <c r="H71" s="130"/>
      <c r="I71" s="131"/>
      <c r="J71" s="130"/>
      <c r="K71" s="132"/>
      <c r="L71" s="132"/>
      <c r="M71" s="132"/>
      <c r="N71" s="132"/>
      <c r="O71" s="132"/>
      <c r="P71" s="132"/>
      <c r="Q71" s="132"/>
      <c r="R71" s="130"/>
      <c r="S71" s="130"/>
      <c r="T71" s="130"/>
      <c r="U71" s="130"/>
      <c r="V71" s="130"/>
      <c r="W71" s="130"/>
      <c r="X71" s="130"/>
      <c r="Y71" s="133"/>
      <c r="Z71" s="130"/>
      <c r="AA71" s="134"/>
      <c r="AB71" s="130"/>
      <c r="AC71" s="130"/>
      <c r="AD71" s="130"/>
      <c r="AE71" s="130"/>
    </row>
    <row r="72" spans="1:31" ht="14.25" customHeight="1" x14ac:dyDescent="0.3">
      <c r="A72" s="130"/>
      <c r="B72" s="130"/>
      <c r="C72" s="130"/>
      <c r="D72" s="130"/>
      <c r="E72" s="130"/>
      <c r="F72" s="130"/>
      <c r="G72" s="130"/>
      <c r="H72" s="130"/>
      <c r="I72" s="131"/>
      <c r="J72" s="130"/>
      <c r="K72" s="132"/>
      <c r="L72" s="132"/>
      <c r="M72" s="132"/>
      <c r="N72" s="132"/>
      <c r="O72" s="132"/>
      <c r="P72" s="132"/>
      <c r="Q72" s="132"/>
      <c r="R72" s="130"/>
      <c r="S72" s="130"/>
      <c r="T72" s="130"/>
      <c r="U72" s="130"/>
      <c r="V72" s="130"/>
      <c r="W72" s="130"/>
      <c r="X72" s="130"/>
      <c r="Y72" s="133"/>
      <c r="Z72" s="130"/>
      <c r="AA72" s="134"/>
      <c r="AB72" s="130"/>
      <c r="AC72" s="130"/>
      <c r="AD72" s="130"/>
      <c r="AE72" s="130"/>
    </row>
    <row r="73" spans="1:31" ht="14.25" customHeight="1" x14ac:dyDescent="0.3">
      <c r="A73" s="130"/>
      <c r="B73" s="130"/>
      <c r="C73" s="130"/>
      <c r="D73" s="130"/>
      <c r="E73" s="130"/>
      <c r="F73" s="130"/>
      <c r="G73" s="130"/>
      <c r="H73" s="130"/>
      <c r="I73" s="131"/>
      <c r="J73" s="130"/>
      <c r="K73" s="132"/>
      <c r="L73" s="132"/>
      <c r="M73" s="132"/>
      <c r="N73" s="132"/>
      <c r="O73" s="132"/>
      <c r="P73" s="132"/>
      <c r="Q73" s="132"/>
      <c r="R73" s="130"/>
      <c r="S73" s="130"/>
      <c r="T73" s="130"/>
      <c r="U73" s="130"/>
      <c r="V73" s="130"/>
      <c r="W73" s="130"/>
      <c r="X73" s="130"/>
      <c r="Y73" s="133"/>
      <c r="Z73" s="130"/>
      <c r="AA73" s="134"/>
      <c r="AB73" s="130"/>
      <c r="AC73" s="130"/>
      <c r="AD73" s="130"/>
      <c r="AE73" s="130"/>
    </row>
    <row r="74" spans="1:31" ht="14.25" customHeight="1" x14ac:dyDescent="0.3">
      <c r="A74" s="130"/>
      <c r="B74" s="130"/>
      <c r="C74" s="130"/>
      <c r="D74" s="130"/>
      <c r="E74" s="130"/>
      <c r="F74" s="130"/>
      <c r="G74" s="130"/>
      <c r="H74" s="130"/>
      <c r="I74" s="131"/>
      <c r="J74" s="130"/>
      <c r="K74" s="132"/>
      <c r="L74" s="132"/>
      <c r="M74" s="132"/>
      <c r="N74" s="132"/>
      <c r="O74" s="132"/>
      <c r="P74" s="132"/>
      <c r="Q74" s="132"/>
      <c r="R74" s="130"/>
      <c r="S74" s="130"/>
      <c r="T74" s="130"/>
      <c r="U74" s="130"/>
      <c r="V74" s="130"/>
      <c r="W74" s="130"/>
      <c r="X74" s="130"/>
      <c r="Y74" s="133"/>
      <c r="Z74" s="130"/>
      <c r="AA74" s="134"/>
      <c r="AB74" s="130"/>
      <c r="AC74" s="130"/>
      <c r="AD74" s="130"/>
      <c r="AE74" s="130"/>
    </row>
    <row r="75" spans="1:31" ht="14.25" customHeight="1" x14ac:dyDescent="0.3">
      <c r="A75" s="130"/>
      <c r="B75" s="130"/>
      <c r="C75" s="130"/>
      <c r="D75" s="130"/>
      <c r="E75" s="130"/>
      <c r="F75" s="130"/>
      <c r="G75" s="130"/>
      <c r="H75" s="130"/>
      <c r="I75" s="131"/>
      <c r="J75" s="130"/>
      <c r="K75" s="132"/>
      <c r="L75" s="132"/>
      <c r="M75" s="132"/>
      <c r="N75" s="132"/>
      <c r="O75" s="132"/>
      <c r="P75" s="132"/>
      <c r="Q75" s="132"/>
      <c r="R75" s="130"/>
      <c r="S75" s="130"/>
      <c r="T75" s="130"/>
      <c r="U75" s="130"/>
      <c r="V75" s="130"/>
      <c r="W75" s="130"/>
      <c r="X75" s="130"/>
      <c r="Y75" s="133"/>
      <c r="Z75" s="130"/>
      <c r="AA75" s="134"/>
      <c r="AB75" s="130"/>
      <c r="AC75" s="130"/>
      <c r="AD75" s="130"/>
      <c r="AE75" s="130"/>
    </row>
    <row r="76" spans="1:31" ht="14.25" customHeight="1" x14ac:dyDescent="0.3">
      <c r="A76" s="130"/>
      <c r="B76" s="130"/>
      <c r="C76" s="130"/>
      <c r="D76" s="130"/>
      <c r="E76" s="130"/>
      <c r="F76" s="130"/>
      <c r="G76" s="130"/>
      <c r="H76" s="130"/>
      <c r="I76" s="131"/>
      <c r="J76" s="130"/>
      <c r="K76" s="132"/>
      <c r="L76" s="132"/>
      <c r="M76" s="132"/>
      <c r="N76" s="132"/>
      <c r="O76" s="132"/>
      <c r="P76" s="132"/>
      <c r="Q76" s="132"/>
      <c r="R76" s="130"/>
      <c r="S76" s="130"/>
      <c r="T76" s="130"/>
      <c r="U76" s="130"/>
      <c r="V76" s="130"/>
      <c r="W76" s="130"/>
      <c r="X76" s="130"/>
      <c r="Y76" s="133"/>
      <c r="Z76" s="130"/>
      <c r="AA76" s="134"/>
      <c r="AB76" s="130"/>
      <c r="AC76" s="130"/>
      <c r="AD76" s="130"/>
      <c r="AE76" s="130"/>
    </row>
    <row r="77" spans="1:31" ht="14.25" customHeight="1" x14ac:dyDescent="0.3">
      <c r="A77" s="130"/>
      <c r="B77" s="130"/>
      <c r="C77" s="130"/>
      <c r="D77" s="130"/>
      <c r="E77" s="130"/>
      <c r="F77" s="130"/>
      <c r="G77" s="130"/>
      <c r="H77" s="130"/>
      <c r="I77" s="131"/>
      <c r="J77" s="130"/>
      <c r="K77" s="132"/>
      <c r="L77" s="132"/>
      <c r="M77" s="132"/>
      <c r="N77" s="132"/>
      <c r="O77" s="132"/>
      <c r="P77" s="132"/>
      <c r="Q77" s="132"/>
      <c r="R77" s="130"/>
      <c r="S77" s="130"/>
      <c r="T77" s="130"/>
      <c r="U77" s="130"/>
      <c r="V77" s="130"/>
      <c r="W77" s="130"/>
      <c r="X77" s="130"/>
      <c r="Y77" s="133"/>
      <c r="Z77" s="130"/>
      <c r="AA77" s="134"/>
      <c r="AB77" s="130"/>
      <c r="AC77" s="130"/>
      <c r="AD77" s="130"/>
      <c r="AE77" s="130"/>
    </row>
    <row r="78" spans="1:31" ht="14.25" customHeight="1" x14ac:dyDescent="0.3">
      <c r="A78" s="130"/>
      <c r="B78" s="130"/>
      <c r="C78" s="130"/>
      <c r="D78" s="130"/>
      <c r="E78" s="130"/>
      <c r="F78" s="130"/>
      <c r="G78" s="130"/>
      <c r="H78" s="130"/>
      <c r="I78" s="131"/>
      <c r="J78" s="130"/>
      <c r="K78" s="132"/>
      <c r="L78" s="132"/>
      <c r="M78" s="132"/>
      <c r="N78" s="132"/>
      <c r="O78" s="132"/>
      <c r="P78" s="132"/>
      <c r="Q78" s="132"/>
      <c r="R78" s="130"/>
      <c r="S78" s="130"/>
      <c r="T78" s="130"/>
      <c r="U78" s="130"/>
      <c r="V78" s="130"/>
      <c r="W78" s="130"/>
      <c r="X78" s="130"/>
      <c r="Y78" s="133"/>
      <c r="Z78" s="130"/>
      <c r="AA78" s="134"/>
      <c r="AB78" s="130"/>
      <c r="AC78" s="130"/>
      <c r="AD78" s="130"/>
      <c r="AE78" s="130"/>
    </row>
    <row r="79" spans="1:31" ht="14.25" customHeight="1" x14ac:dyDescent="0.3">
      <c r="A79" s="130"/>
      <c r="B79" s="130"/>
      <c r="C79" s="130"/>
      <c r="D79" s="130"/>
      <c r="E79" s="130"/>
      <c r="F79" s="130"/>
      <c r="G79" s="130"/>
      <c r="H79" s="130"/>
      <c r="I79" s="131"/>
      <c r="J79" s="130"/>
      <c r="K79" s="132"/>
      <c r="L79" s="132"/>
      <c r="M79" s="132"/>
      <c r="N79" s="132"/>
      <c r="O79" s="132"/>
      <c r="P79" s="132"/>
      <c r="Q79" s="132"/>
      <c r="R79" s="130"/>
      <c r="S79" s="130"/>
      <c r="T79" s="130"/>
      <c r="U79" s="130"/>
      <c r="V79" s="130"/>
      <c r="W79" s="130"/>
      <c r="X79" s="130"/>
      <c r="Y79" s="133"/>
      <c r="Z79" s="130"/>
      <c r="AA79" s="134"/>
      <c r="AB79" s="130"/>
      <c r="AC79" s="130"/>
      <c r="AD79" s="130"/>
      <c r="AE79" s="130"/>
    </row>
    <row r="80" spans="1:31" ht="14.25" customHeight="1" x14ac:dyDescent="0.3">
      <c r="A80" s="130"/>
      <c r="B80" s="130"/>
      <c r="C80" s="130"/>
      <c r="D80" s="130"/>
      <c r="E80" s="130"/>
      <c r="F80" s="130"/>
      <c r="G80" s="130"/>
      <c r="H80" s="130"/>
      <c r="I80" s="131"/>
      <c r="J80" s="130"/>
      <c r="K80" s="132"/>
      <c r="L80" s="132"/>
      <c r="M80" s="132"/>
      <c r="N80" s="132"/>
      <c r="O80" s="132"/>
      <c r="P80" s="132"/>
      <c r="Q80" s="132"/>
      <c r="R80" s="130"/>
      <c r="S80" s="130"/>
      <c r="T80" s="130"/>
      <c r="U80" s="130"/>
      <c r="V80" s="130"/>
      <c r="W80" s="130"/>
      <c r="X80" s="130"/>
      <c r="Y80" s="133"/>
      <c r="Z80" s="130"/>
      <c r="AA80" s="134"/>
      <c r="AB80" s="130"/>
      <c r="AC80" s="130"/>
      <c r="AD80" s="130"/>
      <c r="AE80" s="130"/>
    </row>
    <row r="81" spans="1:31" ht="14.25" customHeight="1" x14ac:dyDescent="0.3">
      <c r="A81" s="130"/>
      <c r="B81" s="130"/>
      <c r="C81" s="130"/>
      <c r="D81" s="130"/>
      <c r="E81" s="130"/>
      <c r="F81" s="130"/>
      <c r="G81" s="130"/>
      <c r="H81" s="130"/>
      <c r="I81" s="131"/>
      <c r="J81" s="130"/>
      <c r="K81" s="132"/>
      <c r="L81" s="132"/>
      <c r="M81" s="132"/>
      <c r="N81" s="132"/>
      <c r="O81" s="132"/>
      <c r="P81" s="132"/>
      <c r="Q81" s="132"/>
      <c r="R81" s="130"/>
      <c r="S81" s="130"/>
      <c r="T81" s="130"/>
      <c r="U81" s="130"/>
      <c r="V81" s="130"/>
      <c r="W81" s="130"/>
      <c r="X81" s="130"/>
      <c r="Y81" s="133"/>
      <c r="Z81" s="130"/>
      <c r="AA81" s="134"/>
      <c r="AB81" s="130"/>
      <c r="AC81" s="130"/>
      <c r="AD81" s="130"/>
      <c r="AE81" s="130"/>
    </row>
    <row r="82" spans="1:31" ht="14.25" customHeight="1" x14ac:dyDescent="0.3">
      <c r="A82" s="130"/>
      <c r="B82" s="130"/>
      <c r="C82" s="130"/>
      <c r="D82" s="130"/>
      <c r="E82" s="130"/>
      <c r="F82" s="130"/>
      <c r="G82" s="130"/>
      <c r="H82" s="130"/>
      <c r="I82" s="131"/>
      <c r="J82" s="130"/>
      <c r="K82" s="132"/>
      <c r="L82" s="132"/>
      <c r="M82" s="132"/>
      <c r="N82" s="132"/>
      <c r="O82" s="132"/>
      <c r="P82" s="132"/>
      <c r="Q82" s="132"/>
      <c r="R82" s="130"/>
      <c r="S82" s="130"/>
      <c r="T82" s="130"/>
      <c r="U82" s="130"/>
      <c r="V82" s="130"/>
      <c r="W82" s="130"/>
      <c r="X82" s="130"/>
      <c r="Y82" s="133"/>
      <c r="Z82" s="130"/>
      <c r="AA82" s="134"/>
      <c r="AB82" s="130"/>
      <c r="AC82" s="130"/>
      <c r="AD82" s="130"/>
      <c r="AE82" s="130"/>
    </row>
    <row r="83" spans="1:31" ht="14.25" customHeight="1" x14ac:dyDescent="0.3">
      <c r="A83" s="130"/>
      <c r="B83" s="130"/>
      <c r="C83" s="130"/>
      <c r="D83" s="130"/>
      <c r="E83" s="130"/>
      <c r="F83" s="130"/>
      <c r="G83" s="130"/>
      <c r="H83" s="130"/>
      <c r="I83" s="131"/>
      <c r="J83" s="130"/>
      <c r="K83" s="132"/>
      <c r="L83" s="132"/>
      <c r="M83" s="132"/>
      <c r="N83" s="132"/>
      <c r="O83" s="132"/>
      <c r="P83" s="132"/>
      <c r="Q83" s="132"/>
      <c r="R83" s="130"/>
      <c r="S83" s="130"/>
      <c r="T83" s="130"/>
      <c r="U83" s="130"/>
      <c r="V83" s="130"/>
      <c r="W83" s="130"/>
      <c r="X83" s="130"/>
      <c r="Y83" s="133"/>
      <c r="Z83" s="130"/>
      <c r="AA83" s="134"/>
      <c r="AB83" s="130"/>
      <c r="AC83" s="130"/>
      <c r="AD83" s="130"/>
      <c r="AE83" s="130"/>
    </row>
    <row r="84" spans="1:31" ht="14.25" customHeight="1" x14ac:dyDescent="0.3">
      <c r="A84" s="130"/>
      <c r="B84" s="130"/>
      <c r="C84" s="130"/>
      <c r="D84" s="130"/>
      <c r="E84" s="130"/>
      <c r="F84" s="130"/>
      <c r="G84" s="130"/>
      <c r="H84" s="130"/>
      <c r="I84" s="131"/>
      <c r="J84" s="130"/>
      <c r="K84" s="132"/>
      <c r="L84" s="132"/>
      <c r="M84" s="132"/>
      <c r="N84" s="132"/>
      <c r="O84" s="132"/>
      <c r="P84" s="132"/>
      <c r="Q84" s="132"/>
      <c r="R84" s="130"/>
      <c r="S84" s="130"/>
      <c r="T84" s="130"/>
      <c r="U84" s="130"/>
      <c r="V84" s="130"/>
      <c r="W84" s="130"/>
      <c r="X84" s="130"/>
      <c r="Y84" s="133"/>
      <c r="Z84" s="130"/>
      <c r="AA84" s="134"/>
      <c r="AB84" s="130"/>
      <c r="AC84" s="130"/>
      <c r="AD84" s="130"/>
      <c r="AE84" s="130"/>
    </row>
    <row r="85" spans="1:31" ht="14.25" customHeight="1" x14ac:dyDescent="0.3">
      <c r="A85" s="130"/>
      <c r="B85" s="130"/>
      <c r="C85" s="130"/>
      <c r="D85" s="130"/>
      <c r="E85" s="130"/>
      <c r="F85" s="130"/>
      <c r="G85" s="130"/>
      <c r="H85" s="130"/>
      <c r="I85" s="131"/>
      <c r="J85" s="130"/>
      <c r="K85" s="132"/>
      <c r="L85" s="132"/>
      <c r="M85" s="132"/>
      <c r="N85" s="132"/>
      <c r="O85" s="132"/>
      <c r="P85" s="132"/>
      <c r="Q85" s="132"/>
      <c r="R85" s="130"/>
      <c r="S85" s="130"/>
      <c r="T85" s="130"/>
      <c r="U85" s="130"/>
      <c r="V85" s="130"/>
      <c r="W85" s="130"/>
      <c r="X85" s="130"/>
      <c r="Y85" s="133"/>
      <c r="Z85" s="130"/>
      <c r="AA85" s="134"/>
      <c r="AB85" s="130"/>
      <c r="AC85" s="130"/>
      <c r="AD85" s="130"/>
      <c r="AE85" s="130"/>
    </row>
    <row r="86" spans="1:31" ht="14.25" customHeight="1" x14ac:dyDescent="0.3">
      <c r="A86" s="130"/>
      <c r="B86" s="130"/>
      <c r="C86" s="130"/>
      <c r="D86" s="130"/>
      <c r="E86" s="130"/>
      <c r="F86" s="130"/>
      <c r="G86" s="130"/>
      <c r="H86" s="130"/>
      <c r="I86" s="131"/>
      <c r="J86" s="130"/>
      <c r="K86" s="132"/>
      <c r="L86" s="132"/>
      <c r="M86" s="132"/>
      <c r="N86" s="132"/>
      <c r="O86" s="132"/>
      <c r="P86" s="132"/>
      <c r="Q86" s="132"/>
      <c r="R86" s="130"/>
      <c r="S86" s="130"/>
      <c r="T86" s="130"/>
      <c r="U86" s="130"/>
      <c r="V86" s="130"/>
      <c r="W86" s="130"/>
      <c r="X86" s="130"/>
      <c r="Y86" s="133"/>
      <c r="Z86" s="130"/>
      <c r="AA86" s="134"/>
      <c r="AB86" s="130"/>
      <c r="AC86" s="130"/>
      <c r="AD86" s="130"/>
      <c r="AE86" s="130"/>
    </row>
    <row r="87" spans="1:31" ht="14.25" customHeight="1" x14ac:dyDescent="0.3">
      <c r="A87" s="130"/>
      <c r="B87" s="130"/>
      <c r="C87" s="130"/>
      <c r="D87" s="130"/>
      <c r="E87" s="130"/>
      <c r="F87" s="130"/>
      <c r="G87" s="130"/>
      <c r="H87" s="130"/>
      <c r="I87" s="131"/>
      <c r="J87" s="130"/>
      <c r="K87" s="132"/>
      <c r="L87" s="132"/>
      <c r="M87" s="132"/>
      <c r="N87" s="132"/>
      <c r="O87" s="132"/>
      <c r="P87" s="132"/>
      <c r="Q87" s="132"/>
      <c r="R87" s="130"/>
      <c r="S87" s="130"/>
      <c r="T87" s="130"/>
      <c r="U87" s="130"/>
      <c r="V87" s="130"/>
      <c r="W87" s="130"/>
      <c r="X87" s="130"/>
      <c r="Y87" s="133"/>
      <c r="Z87" s="130"/>
      <c r="AA87" s="134"/>
      <c r="AB87" s="130"/>
      <c r="AC87" s="130"/>
      <c r="AD87" s="130"/>
      <c r="AE87" s="130"/>
    </row>
    <row r="88" spans="1:31" ht="14.25" customHeight="1" x14ac:dyDescent="0.3">
      <c r="A88" s="130"/>
      <c r="B88" s="130"/>
      <c r="C88" s="130"/>
      <c r="D88" s="130"/>
      <c r="E88" s="130"/>
      <c r="F88" s="130"/>
      <c r="G88" s="130"/>
      <c r="H88" s="130"/>
      <c r="I88" s="131"/>
      <c r="J88" s="130"/>
      <c r="K88" s="132"/>
      <c r="L88" s="132"/>
      <c r="M88" s="132"/>
      <c r="N88" s="132"/>
      <c r="O88" s="132"/>
      <c r="P88" s="132"/>
      <c r="Q88" s="132"/>
      <c r="R88" s="130"/>
      <c r="S88" s="130"/>
      <c r="T88" s="130"/>
      <c r="U88" s="130"/>
      <c r="V88" s="130"/>
      <c r="W88" s="130"/>
      <c r="X88" s="130"/>
      <c r="Y88" s="133"/>
      <c r="Z88" s="130"/>
      <c r="AA88" s="134"/>
      <c r="AB88" s="130"/>
      <c r="AC88" s="130"/>
      <c r="AD88" s="130"/>
      <c r="AE88" s="130"/>
    </row>
    <row r="89" spans="1:31" ht="14.25" customHeight="1" x14ac:dyDescent="0.3">
      <c r="A89" s="130"/>
      <c r="B89" s="130"/>
      <c r="C89" s="130"/>
      <c r="D89" s="130"/>
      <c r="E89" s="130"/>
      <c r="F89" s="130"/>
      <c r="G89" s="130"/>
      <c r="H89" s="130"/>
      <c r="I89" s="131"/>
      <c r="J89" s="130"/>
      <c r="K89" s="132"/>
      <c r="L89" s="132"/>
      <c r="M89" s="132"/>
      <c r="N89" s="132"/>
      <c r="O89" s="132"/>
      <c r="P89" s="132"/>
      <c r="Q89" s="132"/>
      <c r="R89" s="130"/>
      <c r="S89" s="130"/>
      <c r="T89" s="130"/>
      <c r="U89" s="130"/>
      <c r="V89" s="130"/>
      <c r="W89" s="130"/>
      <c r="X89" s="130"/>
      <c r="Y89" s="133"/>
      <c r="Z89" s="130"/>
      <c r="AA89" s="134"/>
      <c r="AB89" s="130"/>
      <c r="AC89" s="130"/>
      <c r="AD89" s="130"/>
      <c r="AE89" s="130"/>
    </row>
    <row r="90" spans="1:31" ht="14.25" customHeight="1" x14ac:dyDescent="0.3">
      <c r="A90" s="130"/>
      <c r="B90" s="130"/>
      <c r="C90" s="130"/>
      <c r="D90" s="130"/>
      <c r="E90" s="130"/>
      <c r="F90" s="130"/>
      <c r="G90" s="130"/>
      <c r="H90" s="130"/>
      <c r="I90" s="131"/>
      <c r="J90" s="130"/>
      <c r="K90" s="132"/>
      <c r="L90" s="132"/>
      <c r="M90" s="132"/>
      <c r="N90" s="132"/>
      <c r="O90" s="132"/>
      <c r="P90" s="132"/>
      <c r="Q90" s="132"/>
      <c r="R90" s="130"/>
      <c r="S90" s="130"/>
      <c r="T90" s="130"/>
      <c r="U90" s="130"/>
      <c r="V90" s="130"/>
      <c r="W90" s="130"/>
      <c r="X90" s="130"/>
      <c r="Y90" s="133"/>
      <c r="Z90" s="130"/>
      <c r="AA90" s="134"/>
      <c r="AB90" s="130"/>
      <c r="AC90" s="130"/>
      <c r="AD90" s="130"/>
      <c r="AE90" s="130"/>
    </row>
    <row r="91" spans="1:31" ht="14.25" customHeight="1" x14ac:dyDescent="0.3">
      <c r="A91" s="130"/>
      <c r="B91" s="130"/>
      <c r="C91" s="130"/>
      <c r="D91" s="130"/>
      <c r="E91" s="130"/>
      <c r="F91" s="130"/>
      <c r="G91" s="130"/>
      <c r="H91" s="130"/>
      <c r="I91" s="131"/>
      <c r="J91" s="130"/>
      <c r="K91" s="132"/>
      <c r="L91" s="132"/>
      <c r="M91" s="132"/>
      <c r="N91" s="132"/>
      <c r="O91" s="132"/>
      <c r="P91" s="132"/>
      <c r="Q91" s="132"/>
      <c r="R91" s="130"/>
      <c r="S91" s="130"/>
      <c r="T91" s="130"/>
      <c r="U91" s="130"/>
      <c r="V91" s="130"/>
      <c r="W91" s="130"/>
      <c r="X91" s="130"/>
      <c r="Y91" s="133"/>
      <c r="Z91" s="130"/>
      <c r="AA91" s="134"/>
      <c r="AB91" s="130"/>
      <c r="AC91" s="130"/>
      <c r="AD91" s="130"/>
      <c r="AE91" s="130"/>
    </row>
    <row r="92" spans="1:31" ht="14.25" customHeight="1" x14ac:dyDescent="0.3">
      <c r="A92" s="130"/>
      <c r="B92" s="130"/>
      <c r="C92" s="130"/>
      <c r="D92" s="130"/>
      <c r="E92" s="130"/>
      <c r="F92" s="130"/>
      <c r="G92" s="130"/>
      <c r="H92" s="130"/>
      <c r="I92" s="131"/>
      <c r="J92" s="130"/>
      <c r="K92" s="132"/>
      <c r="L92" s="132"/>
      <c r="M92" s="132"/>
      <c r="N92" s="132"/>
      <c r="O92" s="132"/>
      <c r="P92" s="132"/>
      <c r="Q92" s="132"/>
      <c r="R92" s="130"/>
      <c r="S92" s="130"/>
      <c r="T92" s="130"/>
      <c r="U92" s="130"/>
      <c r="V92" s="130"/>
      <c r="W92" s="130"/>
      <c r="X92" s="130"/>
      <c r="Y92" s="133"/>
      <c r="Z92" s="130"/>
      <c r="AA92" s="134"/>
      <c r="AB92" s="130"/>
      <c r="AC92" s="130"/>
      <c r="AD92" s="130"/>
      <c r="AE92" s="130"/>
    </row>
    <row r="93" spans="1:31" ht="14.25" customHeight="1" x14ac:dyDescent="0.3">
      <c r="A93" s="130"/>
      <c r="B93" s="130"/>
      <c r="C93" s="130"/>
      <c r="D93" s="130"/>
      <c r="E93" s="130"/>
      <c r="F93" s="130"/>
      <c r="G93" s="130"/>
      <c r="H93" s="130"/>
      <c r="I93" s="131"/>
      <c r="J93" s="130"/>
      <c r="K93" s="132"/>
      <c r="L93" s="132"/>
      <c r="M93" s="132"/>
      <c r="N93" s="132"/>
      <c r="O93" s="132"/>
      <c r="P93" s="132"/>
      <c r="Q93" s="132"/>
      <c r="R93" s="130"/>
      <c r="S93" s="130"/>
      <c r="T93" s="130"/>
      <c r="U93" s="130"/>
      <c r="V93" s="130"/>
      <c r="W93" s="130"/>
      <c r="X93" s="130"/>
      <c r="Y93" s="133"/>
      <c r="Z93" s="130"/>
      <c r="AA93" s="134"/>
      <c r="AB93" s="130"/>
      <c r="AC93" s="130"/>
      <c r="AD93" s="130"/>
      <c r="AE93" s="130"/>
    </row>
    <row r="94" spans="1:31" ht="14.25" customHeight="1" x14ac:dyDescent="0.3">
      <c r="A94" s="130"/>
      <c r="B94" s="130"/>
      <c r="C94" s="130"/>
      <c r="D94" s="130"/>
      <c r="E94" s="130"/>
      <c r="F94" s="130"/>
      <c r="G94" s="130"/>
      <c r="H94" s="130"/>
      <c r="I94" s="131"/>
      <c r="J94" s="130"/>
      <c r="K94" s="132"/>
      <c r="L94" s="132"/>
      <c r="M94" s="132"/>
      <c r="N94" s="132"/>
      <c r="O94" s="132"/>
      <c r="P94" s="132"/>
      <c r="Q94" s="132"/>
      <c r="R94" s="130"/>
      <c r="S94" s="130"/>
      <c r="T94" s="130"/>
      <c r="U94" s="130"/>
      <c r="V94" s="130"/>
      <c r="W94" s="130"/>
      <c r="X94" s="130"/>
      <c r="Y94" s="133"/>
      <c r="Z94" s="130"/>
      <c r="AA94" s="134"/>
      <c r="AB94" s="130"/>
      <c r="AC94" s="130"/>
      <c r="AD94" s="130"/>
      <c r="AE94" s="130"/>
    </row>
    <row r="95" spans="1:31" ht="14.2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1"/>
      <c r="J95" s="130"/>
      <c r="K95" s="132"/>
      <c r="L95" s="132"/>
      <c r="M95" s="132"/>
      <c r="N95" s="132"/>
      <c r="O95" s="132"/>
      <c r="P95" s="132"/>
      <c r="Q95" s="132"/>
      <c r="R95" s="130"/>
      <c r="S95" s="130"/>
      <c r="T95" s="130"/>
      <c r="U95" s="130"/>
      <c r="V95" s="130"/>
      <c r="W95" s="130"/>
      <c r="X95" s="130"/>
      <c r="Y95" s="133"/>
      <c r="Z95" s="130"/>
      <c r="AA95" s="134"/>
      <c r="AB95" s="130"/>
      <c r="AC95" s="130"/>
      <c r="AD95" s="130"/>
      <c r="AE95" s="130"/>
    </row>
    <row r="96" spans="1:31" ht="14.25" customHeight="1" x14ac:dyDescent="0.3">
      <c r="A96" s="130"/>
      <c r="B96" s="130"/>
      <c r="C96" s="130"/>
      <c r="D96" s="130"/>
      <c r="E96" s="130"/>
      <c r="F96" s="130"/>
      <c r="G96" s="130"/>
      <c r="H96" s="130"/>
      <c r="I96" s="131"/>
      <c r="J96" s="130"/>
      <c r="K96" s="132"/>
      <c r="L96" s="132"/>
      <c r="M96" s="132"/>
      <c r="N96" s="132"/>
      <c r="O96" s="132"/>
      <c r="P96" s="132"/>
      <c r="Q96" s="132"/>
      <c r="R96" s="130"/>
      <c r="S96" s="130"/>
      <c r="T96" s="130"/>
      <c r="U96" s="130"/>
      <c r="V96" s="130"/>
      <c r="W96" s="130"/>
      <c r="X96" s="130"/>
      <c r="Y96" s="133"/>
      <c r="Z96" s="130"/>
      <c r="AA96" s="134"/>
      <c r="AB96" s="130"/>
      <c r="AC96" s="130"/>
      <c r="AD96" s="130"/>
      <c r="AE96" s="130"/>
    </row>
    <row r="97" spans="1:31" ht="14.25" customHeight="1" x14ac:dyDescent="0.3">
      <c r="A97" s="130"/>
      <c r="B97" s="130"/>
      <c r="C97" s="130"/>
      <c r="D97" s="130"/>
      <c r="E97" s="130"/>
      <c r="F97" s="130"/>
      <c r="G97" s="130"/>
      <c r="H97" s="130"/>
      <c r="I97" s="131"/>
      <c r="J97" s="130"/>
      <c r="K97" s="132"/>
      <c r="L97" s="132"/>
      <c r="M97" s="132"/>
      <c r="N97" s="132"/>
      <c r="O97" s="132"/>
      <c r="P97" s="132"/>
      <c r="Q97" s="132"/>
      <c r="R97" s="130"/>
      <c r="S97" s="130"/>
      <c r="T97" s="130"/>
      <c r="U97" s="130"/>
      <c r="V97" s="130"/>
      <c r="W97" s="130"/>
      <c r="X97" s="130"/>
      <c r="Y97" s="133"/>
      <c r="Z97" s="130"/>
      <c r="AA97" s="134"/>
      <c r="AB97" s="130"/>
      <c r="AC97" s="130"/>
      <c r="AD97" s="130"/>
      <c r="AE97" s="130"/>
    </row>
    <row r="98" spans="1:31" ht="14.25" customHeight="1" x14ac:dyDescent="0.3">
      <c r="A98" s="130"/>
      <c r="B98" s="130"/>
      <c r="C98" s="130"/>
      <c r="D98" s="130"/>
      <c r="E98" s="130"/>
      <c r="F98" s="130"/>
      <c r="G98" s="130"/>
      <c r="H98" s="130"/>
      <c r="I98" s="131"/>
      <c r="J98" s="130"/>
      <c r="K98" s="132"/>
      <c r="L98" s="132"/>
      <c r="M98" s="132"/>
      <c r="N98" s="132"/>
      <c r="O98" s="132"/>
      <c r="P98" s="132"/>
      <c r="Q98" s="132"/>
      <c r="R98" s="130"/>
      <c r="S98" s="130"/>
      <c r="T98" s="130"/>
      <c r="U98" s="130"/>
      <c r="V98" s="130"/>
      <c r="W98" s="130"/>
      <c r="X98" s="130"/>
      <c r="Y98" s="133"/>
      <c r="Z98" s="130"/>
      <c r="AA98" s="134"/>
      <c r="AB98" s="130"/>
      <c r="AC98" s="130"/>
      <c r="AD98" s="130"/>
      <c r="AE98" s="130"/>
    </row>
    <row r="99" spans="1:31" ht="14.25" customHeight="1" x14ac:dyDescent="0.3">
      <c r="A99" s="130"/>
      <c r="B99" s="130"/>
      <c r="C99" s="130"/>
      <c r="D99" s="130"/>
      <c r="E99" s="130"/>
      <c r="F99" s="130"/>
      <c r="G99" s="130"/>
      <c r="H99" s="130"/>
      <c r="I99" s="131"/>
      <c r="J99" s="130"/>
      <c r="K99" s="132"/>
      <c r="L99" s="132"/>
      <c r="M99" s="132"/>
      <c r="N99" s="132"/>
      <c r="O99" s="132"/>
      <c r="P99" s="132"/>
      <c r="Q99" s="132"/>
      <c r="R99" s="130"/>
      <c r="S99" s="130"/>
      <c r="T99" s="130"/>
      <c r="U99" s="130"/>
      <c r="V99" s="130"/>
      <c r="W99" s="130"/>
      <c r="X99" s="130"/>
      <c r="Y99" s="133"/>
      <c r="Z99" s="130"/>
      <c r="AA99" s="134"/>
      <c r="AB99" s="130"/>
      <c r="AC99" s="130"/>
      <c r="AD99" s="130"/>
      <c r="AE99" s="130"/>
    </row>
    <row r="100" spans="1:31" ht="14.25" customHeight="1" x14ac:dyDescent="0.3">
      <c r="A100" s="130"/>
      <c r="B100" s="130"/>
      <c r="C100" s="130"/>
      <c r="D100" s="130"/>
      <c r="E100" s="130"/>
      <c r="F100" s="130"/>
      <c r="G100" s="130"/>
      <c r="H100" s="130"/>
      <c r="I100" s="131"/>
      <c r="J100" s="130"/>
      <c r="K100" s="132"/>
      <c r="L100" s="132"/>
      <c r="M100" s="132"/>
      <c r="N100" s="132"/>
      <c r="O100" s="132"/>
      <c r="P100" s="132"/>
      <c r="Q100" s="132"/>
      <c r="R100" s="130"/>
      <c r="S100" s="130"/>
      <c r="T100" s="130"/>
      <c r="U100" s="130"/>
      <c r="V100" s="130"/>
      <c r="W100" s="130"/>
      <c r="X100" s="130"/>
      <c r="Y100" s="133"/>
      <c r="Z100" s="130"/>
      <c r="AA100" s="134"/>
      <c r="AB100" s="130"/>
      <c r="AC100" s="130"/>
      <c r="AD100" s="130"/>
      <c r="AE100" s="130"/>
    </row>
    <row r="101" spans="1:31" ht="14.25" customHeight="1" x14ac:dyDescent="0.3">
      <c r="A101" s="130"/>
      <c r="B101" s="130"/>
      <c r="C101" s="130"/>
      <c r="D101" s="130"/>
      <c r="E101" s="130"/>
      <c r="F101" s="130"/>
      <c r="G101" s="130"/>
      <c r="H101" s="130"/>
      <c r="I101" s="131"/>
      <c r="J101" s="130"/>
      <c r="K101" s="132"/>
      <c r="L101" s="132"/>
      <c r="M101" s="132"/>
      <c r="N101" s="132"/>
      <c r="O101" s="132"/>
      <c r="P101" s="132"/>
      <c r="Q101" s="132"/>
      <c r="R101" s="130"/>
      <c r="S101" s="130"/>
      <c r="T101" s="130"/>
      <c r="U101" s="130"/>
      <c r="V101" s="130"/>
      <c r="W101" s="130"/>
      <c r="X101" s="130"/>
      <c r="Y101" s="133"/>
      <c r="Z101" s="130"/>
      <c r="AA101" s="134"/>
      <c r="AB101" s="130"/>
      <c r="AC101" s="130"/>
      <c r="AD101" s="130"/>
      <c r="AE101" s="130"/>
    </row>
    <row r="102" spans="1:31" ht="14.25" customHeight="1" x14ac:dyDescent="0.3">
      <c r="A102" s="130"/>
      <c r="B102" s="130"/>
      <c r="C102" s="130"/>
      <c r="D102" s="130"/>
      <c r="E102" s="130"/>
      <c r="F102" s="130"/>
      <c r="G102" s="130"/>
      <c r="H102" s="130"/>
      <c r="I102" s="131"/>
      <c r="J102" s="130"/>
      <c r="K102" s="132"/>
      <c r="L102" s="132"/>
      <c r="M102" s="132"/>
      <c r="N102" s="132"/>
      <c r="O102" s="132"/>
      <c r="P102" s="132"/>
      <c r="Q102" s="132"/>
      <c r="R102" s="130"/>
      <c r="S102" s="130"/>
      <c r="T102" s="130"/>
      <c r="U102" s="130"/>
      <c r="V102" s="130"/>
      <c r="W102" s="130"/>
      <c r="X102" s="130"/>
      <c r="Y102" s="133"/>
      <c r="Z102" s="130"/>
      <c r="AA102" s="134"/>
      <c r="AB102" s="130"/>
      <c r="AC102" s="130"/>
      <c r="AD102" s="130"/>
      <c r="AE102" s="130"/>
    </row>
    <row r="103" spans="1:31" ht="14.25" customHeight="1" x14ac:dyDescent="0.3">
      <c r="A103" s="130"/>
      <c r="B103" s="130"/>
      <c r="C103" s="130"/>
      <c r="D103" s="130"/>
      <c r="E103" s="130"/>
      <c r="F103" s="130"/>
      <c r="G103" s="130"/>
      <c r="H103" s="130"/>
      <c r="I103" s="131"/>
      <c r="J103" s="130"/>
      <c r="K103" s="132"/>
      <c r="L103" s="132"/>
      <c r="M103" s="132"/>
      <c r="N103" s="132"/>
      <c r="O103" s="132"/>
      <c r="P103" s="132"/>
      <c r="Q103" s="132"/>
      <c r="R103" s="130"/>
      <c r="S103" s="130"/>
      <c r="T103" s="130"/>
      <c r="U103" s="130"/>
      <c r="V103" s="130"/>
      <c r="W103" s="130"/>
      <c r="X103" s="130"/>
      <c r="Y103" s="133"/>
      <c r="Z103" s="130"/>
      <c r="AA103" s="134"/>
      <c r="AB103" s="130"/>
      <c r="AC103" s="130"/>
      <c r="AD103" s="130"/>
      <c r="AE103" s="130"/>
    </row>
    <row r="104" spans="1:31" ht="14.25" customHeight="1" x14ac:dyDescent="0.3">
      <c r="A104" s="130"/>
      <c r="B104" s="130"/>
      <c r="C104" s="130"/>
      <c r="D104" s="130"/>
      <c r="E104" s="130"/>
      <c r="F104" s="130"/>
      <c r="G104" s="130"/>
      <c r="H104" s="130"/>
      <c r="I104" s="131"/>
      <c r="J104" s="130"/>
      <c r="K104" s="132"/>
      <c r="L104" s="132"/>
      <c r="M104" s="132"/>
      <c r="N104" s="132"/>
      <c r="O104" s="132"/>
      <c r="P104" s="132"/>
      <c r="Q104" s="132"/>
      <c r="R104" s="130"/>
      <c r="S104" s="130"/>
      <c r="T104" s="130"/>
      <c r="U104" s="130"/>
      <c r="V104" s="130"/>
      <c r="W104" s="130"/>
      <c r="X104" s="130"/>
      <c r="Y104" s="133"/>
      <c r="Z104" s="130"/>
      <c r="AA104" s="134"/>
      <c r="AB104" s="130"/>
      <c r="AC104" s="130"/>
      <c r="AD104" s="130"/>
      <c r="AE104" s="130"/>
    </row>
    <row r="105" spans="1:31" ht="14.25" customHeight="1" x14ac:dyDescent="0.3">
      <c r="A105" s="130"/>
      <c r="B105" s="130"/>
      <c r="C105" s="130"/>
      <c r="D105" s="130"/>
      <c r="E105" s="130"/>
      <c r="F105" s="130"/>
      <c r="G105" s="130"/>
      <c r="H105" s="130"/>
      <c r="I105" s="131"/>
      <c r="J105" s="130"/>
      <c r="K105" s="132"/>
      <c r="L105" s="132"/>
      <c r="M105" s="132"/>
      <c r="N105" s="132"/>
      <c r="O105" s="132"/>
      <c r="P105" s="132"/>
      <c r="Q105" s="132"/>
      <c r="R105" s="130"/>
      <c r="S105" s="130"/>
      <c r="T105" s="130"/>
      <c r="U105" s="130"/>
      <c r="V105" s="130"/>
      <c r="W105" s="130"/>
      <c r="X105" s="130"/>
      <c r="Y105" s="133"/>
      <c r="Z105" s="130"/>
      <c r="AA105" s="134"/>
      <c r="AB105" s="130"/>
      <c r="AC105" s="130"/>
      <c r="AD105" s="130"/>
      <c r="AE105" s="130"/>
    </row>
    <row r="106" spans="1:31" ht="14.25" customHeight="1" x14ac:dyDescent="0.3">
      <c r="A106" s="130"/>
      <c r="B106" s="130"/>
      <c r="C106" s="130"/>
      <c r="D106" s="130"/>
      <c r="E106" s="130"/>
      <c r="F106" s="130"/>
      <c r="G106" s="130"/>
      <c r="H106" s="130"/>
      <c r="I106" s="131"/>
      <c r="J106" s="130"/>
      <c r="K106" s="132"/>
      <c r="L106" s="132"/>
      <c r="M106" s="132"/>
      <c r="N106" s="132"/>
      <c r="O106" s="132"/>
      <c r="P106" s="132"/>
      <c r="Q106" s="132"/>
      <c r="R106" s="130"/>
      <c r="S106" s="130"/>
      <c r="T106" s="130"/>
      <c r="U106" s="130"/>
      <c r="V106" s="130"/>
      <c r="W106" s="130"/>
      <c r="X106" s="130"/>
      <c r="Y106" s="133"/>
      <c r="Z106" s="130"/>
      <c r="AA106" s="134"/>
      <c r="AB106" s="130"/>
      <c r="AC106" s="130"/>
      <c r="AD106" s="130"/>
      <c r="AE106" s="130"/>
    </row>
    <row r="107" spans="1:31" ht="14.25" customHeight="1" x14ac:dyDescent="0.3">
      <c r="A107" s="130"/>
      <c r="B107" s="130"/>
      <c r="C107" s="130"/>
      <c r="D107" s="130"/>
      <c r="E107" s="130"/>
      <c r="F107" s="130"/>
      <c r="G107" s="130"/>
      <c r="H107" s="130"/>
      <c r="I107" s="131"/>
      <c r="J107" s="130"/>
      <c r="K107" s="132"/>
      <c r="L107" s="132"/>
      <c r="M107" s="132"/>
      <c r="N107" s="132"/>
      <c r="O107" s="132"/>
      <c r="P107" s="132"/>
      <c r="Q107" s="132"/>
      <c r="R107" s="130"/>
      <c r="S107" s="130"/>
      <c r="T107" s="130"/>
      <c r="U107" s="130"/>
      <c r="V107" s="130"/>
      <c r="W107" s="130"/>
      <c r="X107" s="130"/>
      <c r="Y107" s="133"/>
      <c r="Z107" s="130"/>
      <c r="AA107" s="134"/>
      <c r="AB107" s="130"/>
      <c r="AC107" s="130"/>
      <c r="AD107" s="130"/>
      <c r="AE107" s="130"/>
    </row>
    <row r="108" spans="1:31" ht="14.25" customHeight="1" x14ac:dyDescent="0.3">
      <c r="A108" s="130"/>
      <c r="B108" s="130"/>
      <c r="C108" s="130"/>
      <c r="D108" s="130"/>
      <c r="E108" s="130"/>
      <c r="F108" s="130"/>
      <c r="G108" s="130"/>
      <c r="H108" s="130"/>
      <c r="I108" s="131"/>
      <c r="J108" s="130"/>
      <c r="K108" s="132"/>
      <c r="L108" s="132"/>
      <c r="M108" s="132"/>
      <c r="N108" s="132"/>
      <c r="O108" s="132"/>
      <c r="P108" s="132"/>
      <c r="Q108" s="132"/>
      <c r="R108" s="130"/>
      <c r="S108" s="130"/>
      <c r="T108" s="130"/>
      <c r="U108" s="130"/>
      <c r="V108" s="130"/>
      <c r="W108" s="130"/>
      <c r="X108" s="130"/>
      <c r="Y108" s="133"/>
      <c r="Z108" s="130"/>
      <c r="AA108" s="134"/>
      <c r="AB108" s="130"/>
      <c r="AC108" s="130"/>
      <c r="AD108" s="130"/>
      <c r="AE108" s="130"/>
    </row>
    <row r="109" spans="1:31" ht="14.25" customHeight="1" x14ac:dyDescent="0.3">
      <c r="A109" s="130"/>
      <c r="B109" s="130"/>
      <c r="C109" s="130"/>
      <c r="D109" s="130"/>
      <c r="E109" s="130"/>
      <c r="F109" s="130"/>
      <c r="G109" s="130"/>
      <c r="H109" s="130"/>
      <c r="I109" s="131"/>
      <c r="J109" s="130"/>
      <c r="K109" s="132"/>
      <c r="L109" s="132"/>
      <c r="M109" s="132"/>
      <c r="N109" s="132"/>
      <c r="O109" s="132"/>
      <c r="P109" s="132"/>
      <c r="Q109" s="132"/>
      <c r="R109" s="130"/>
      <c r="S109" s="130"/>
      <c r="T109" s="130"/>
      <c r="U109" s="130"/>
      <c r="V109" s="130"/>
      <c r="W109" s="130"/>
      <c r="X109" s="130"/>
      <c r="Y109" s="133"/>
      <c r="Z109" s="130"/>
      <c r="AA109" s="134"/>
      <c r="AB109" s="130"/>
      <c r="AC109" s="130"/>
      <c r="AD109" s="130"/>
      <c r="AE109" s="130"/>
    </row>
    <row r="110" spans="1:31" ht="14.25" customHeight="1" x14ac:dyDescent="0.3">
      <c r="A110" s="130"/>
      <c r="B110" s="130"/>
      <c r="C110" s="130"/>
      <c r="D110" s="130"/>
      <c r="E110" s="130"/>
      <c r="F110" s="130"/>
      <c r="G110" s="130"/>
      <c r="H110" s="130"/>
      <c r="I110" s="131"/>
      <c r="J110" s="130"/>
      <c r="K110" s="132"/>
      <c r="L110" s="132"/>
      <c r="M110" s="132"/>
      <c r="N110" s="132"/>
      <c r="O110" s="132"/>
      <c r="P110" s="132"/>
      <c r="Q110" s="132"/>
      <c r="R110" s="130"/>
      <c r="S110" s="130"/>
      <c r="T110" s="130"/>
      <c r="U110" s="130"/>
      <c r="V110" s="130"/>
      <c r="W110" s="130"/>
      <c r="X110" s="130"/>
      <c r="Y110" s="133"/>
      <c r="Z110" s="130"/>
      <c r="AA110" s="134"/>
      <c r="AB110" s="130"/>
      <c r="AC110" s="130"/>
      <c r="AD110" s="130"/>
      <c r="AE110" s="130"/>
    </row>
    <row r="111" spans="1:31" ht="14.25" customHeight="1" x14ac:dyDescent="0.3">
      <c r="A111" s="130"/>
      <c r="B111" s="130"/>
      <c r="C111" s="130"/>
      <c r="D111" s="130"/>
      <c r="E111" s="130"/>
      <c r="F111" s="130"/>
      <c r="G111" s="130"/>
      <c r="H111" s="130"/>
      <c r="I111" s="131"/>
      <c r="J111" s="130"/>
      <c r="K111" s="132"/>
      <c r="L111" s="132"/>
      <c r="M111" s="132"/>
      <c r="N111" s="132"/>
      <c r="O111" s="132"/>
      <c r="P111" s="132"/>
      <c r="Q111" s="132"/>
      <c r="R111" s="130"/>
      <c r="S111" s="130"/>
      <c r="T111" s="130"/>
      <c r="U111" s="130"/>
      <c r="V111" s="130"/>
      <c r="W111" s="130"/>
      <c r="X111" s="130"/>
      <c r="Y111" s="133"/>
      <c r="Z111" s="130"/>
      <c r="AA111" s="134"/>
      <c r="AB111" s="130"/>
      <c r="AC111" s="130"/>
      <c r="AD111" s="130"/>
      <c r="AE111" s="130"/>
    </row>
    <row r="112" spans="1:31" ht="14.25" customHeight="1" x14ac:dyDescent="0.3">
      <c r="A112" s="130"/>
      <c r="B112" s="130"/>
      <c r="C112" s="130"/>
      <c r="D112" s="130"/>
      <c r="E112" s="130"/>
      <c r="F112" s="130"/>
      <c r="G112" s="130"/>
      <c r="H112" s="130"/>
      <c r="I112" s="131"/>
      <c r="J112" s="130"/>
      <c r="K112" s="132"/>
      <c r="L112" s="132"/>
      <c r="M112" s="132"/>
      <c r="N112" s="132"/>
      <c r="O112" s="132"/>
      <c r="P112" s="132"/>
      <c r="Q112" s="132"/>
      <c r="R112" s="130"/>
      <c r="S112" s="130"/>
      <c r="T112" s="130"/>
      <c r="U112" s="130"/>
      <c r="V112" s="130"/>
      <c r="W112" s="130"/>
      <c r="X112" s="130"/>
      <c r="Y112" s="133"/>
      <c r="Z112" s="130"/>
      <c r="AA112" s="134"/>
      <c r="AB112" s="130"/>
      <c r="AC112" s="130"/>
      <c r="AD112" s="130"/>
      <c r="AE112" s="130"/>
    </row>
    <row r="113" spans="1:31" ht="14.25" customHeight="1" x14ac:dyDescent="0.3">
      <c r="A113" s="130"/>
      <c r="B113" s="130"/>
      <c r="C113" s="130"/>
      <c r="D113" s="130"/>
      <c r="E113" s="130"/>
      <c r="F113" s="130"/>
      <c r="G113" s="130"/>
      <c r="H113" s="130"/>
      <c r="I113" s="131"/>
      <c r="J113" s="130"/>
      <c r="K113" s="132"/>
      <c r="L113" s="132"/>
      <c r="M113" s="132"/>
      <c r="N113" s="132"/>
      <c r="O113" s="132"/>
      <c r="P113" s="132"/>
      <c r="Q113" s="132"/>
      <c r="R113" s="130"/>
      <c r="S113" s="130"/>
      <c r="T113" s="130"/>
      <c r="U113" s="130"/>
      <c r="V113" s="130"/>
      <c r="W113" s="130"/>
      <c r="X113" s="130"/>
      <c r="Y113" s="133"/>
      <c r="Z113" s="130"/>
      <c r="AA113" s="134"/>
      <c r="AB113" s="130"/>
      <c r="AC113" s="130"/>
      <c r="AD113" s="130"/>
      <c r="AE113" s="130"/>
    </row>
    <row r="114" spans="1:31" ht="14.25" customHeight="1" x14ac:dyDescent="0.3">
      <c r="A114" s="130"/>
      <c r="B114" s="130"/>
      <c r="C114" s="130"/>
      <c r="D114" s="130"/>
      <c r="E114" s="130"/>
      <c r="F114" s="130"/>
      <c r="G114" s="130"/>
      <c r="H114" s="130"/>
      <c r="I114" s="131"/>
      <c r="J114" s="130"/>
      <c r="K114" s="132"/>
      <c r="L114" s="132"/>
      <c r="M114" s="132"/>
      <c r="N114" s="132"/>
      <c r="O114" s="132"/>
      <c r="P114" s="132"/>
      <c r="Q114" s="132"/>
      <c r="R114" s="130"/>
      <c r="S114" s="130"/>
      <c r="T114" s="130"/>
      <c r="U114" s="130"/>
      <c r="V114" s="130"/>
      <c r="W114" s="130"/>
      <c r="X114" s="130"/>
      <c r="Y114" s="133"/>
      <c r="Z114" s="130"/>
      <c r="AA114" s="134"/>
      <c r="AB114" s="130"/>
      <c r="AC114" s="130"/>
      <c r="AD114" s="130"/>
      <c r="AE114" s="130"/>
    </row>
    <row r="115" spans="1:31" ht="14.25" customHeight="1" x14ac:dyDescent="0.3">
      <c r="A115" s="130"/>
      <c r="B115" s="130"/>
      <c r="C115" s="130"/>
      <c r="D115" s="130"/>
      <c r="E115" s="130"/>
      <c r="F115" s="130"/>
      <c r="G115" s="130"/>
      <c r="H115" s="130"/>
      <c r="I115" s="131"/>
      <c r="J115" s="130"/>
      <c r="K115" s="132"/>
      <c r="L115" s="132"/>
      <c r="M115" s="132"/>
      <c r="N115" s="132"/>
      <c r="O115" s="132"/>
      <c r="P115" s="132"/>
      <c r="Q115" s="132"/>
      <c r="R115" s="130"/>
      <c r="S115" s="130"/>
      <c r="T115" s="130"/>
      <c r="U115" s="130"/>
      <c r="V115" s="130"/>
      <c r="W115" s="130"/>
      <c r="X115" s="130"/>
      <c r="Y115" s="133"/>
      <c r="Z115" s="130"/>
      <c r="AA115" s="134"/>
      <c r="AB115" s="130"/>
      <c r="AC115" s="130"/>
      <c r="AD115" s="130"/>
      <c r="AE115" s="130"/>
    </row>
    <row r="116" spans="1:31" ht="14.25" customHeight="1" x14ac:dyDescent="0.3">
      <c r="A116" s="130"/>
      <c r="B116" s="130"/>
      <c r="C116" s="130"/>
      <c r="D116" s="130"/>
      <c r="E116" s="130"/>
      <c r="F116" s="130"/>
      <c r="G116" s="130"/>
      <c r="H116" s="130"/>
      <c r="I116" s="131"/>
      <c r="J116" s="130"/>
      <c r="K116" s="132"/>
      <c r="L116" s="132"/>
      <c r="M116" s="132"/>
      <c r="N116" s="132"/>
      <c r="O116" s="132"/>
      <c r="P116" s="132"/>
      <c r="Q116" s="132"/>
      <c r="R116" s="130"/>
      <c r="S116" s="130"/>
      <c r="T116" s="130"/>
      <c r="U116" s="130"/>
      <c r="V116" s="130"/>
      <c r="W116" s="130"/>
      <c r="X116" s="130"/>
      <c r="Y116" s="133"/>
      <c r="Z116" s="130"/>
      <c r="AA116" s="134"/>
      <c r="AB116" s="130"/>
      <c r="AC116" s="130"/>
      <c r="AD116" s="130"/>
      <c r="AE116" s="130"/>
    </row>
    <row r="117" spans="1:31" ht="14.25" customHeight="1" x14ac:dyDescent="0.3">
      <c r="A117" s="130"/>
      <c r="B117" s="130"/>
      <c r="C117" s="130"/>
      <c r="D117" s="130"/>
      <c r="E117" s="130"/>
      <c r="F117" s="130"/>
      <c r="G117" s="130"/>
      <c r="H117" s="130"/>
      <c r="I117" s="131"/>
      <c r="J117" s="130"/>
      <c r="K117" s="132"/>
      <c r="L117" s="132"/>
      <c r="M117" s="132"/>
      <c r="N117" s="132"/>
      <c r="O117" s="132"/>
      <c r="P117" s="132"/>
      <c r="Q117" s="132"/>
      <c r="R117" s="130"/>
      <c r="S117" s="130"/>
      <c r="T117" s="130"/>
      <c r="U117" s="130"/>
      <c r="V117" s="130"/>
      <c r="W117" s="130"/>
      <c r="X117" s="130"/>
      <c r="Y117" s="133"/>
      <c r="Z117" s="130"/>
      <c r="AA117" s="134"/>
      <c r="AB117" s="130"/>
      <c r="AC117" s="130"/>
      <c r="AD117" s="130"/>
      <c r="AE117" s="130"/>
    </row>
    <row r="118" spans="1:31" ht="14.25" customHeight="1" x14ac:dyDescent="0.3">
      <c r="A118" s="130"/>
      <c r="B118" s="130"/>
      <c r="C118" s="130"/>
      <c r="D118" s="130"/>
      <c r="E118" s="130"/>
      <c r="F118" s="130"/>
      <c r="G118" s="130"/>
      <c r="H118" s="130"/>
      <c r="I118" s="131"/>
      <c r="J118" s="130"/>
      <c r="K118" s="132"/>
      <c r="L118" s="132"/>
      <c r="M118" s="132"/>
      <c r="N118" s="132"/>
      <c r="O118" s="132"/>
      <c r="P118" s="132"/>
      <c r="Q118" s="132"/>
      <c r="R118" s="130"/>
      <c r="S118" s="130"/>
      <c r="T118" s="130"/>
      <c r="U118" s="130"/>
      <c r="V118" s="130"/>
      <c r="W118" s="130"/>
      <c r="X118" s="130"/>
      <c r="Y118" s="133"/>
      <c r="Z118" s="130"/>
      <c r="AA118" s="134"/>
      <c r="AB118" s="130"/>
      <c r="AC118" s="130"/>
      <c r="AD118" s="130"/>
      <c r="AE118" s="130"/>
    </row>
    <row r="119" spans="1:31" ht="14.25" customHeight="1" x14ac:dyDescent="0.3">
      <c r="A119" s="130"/>
      <c r="B119" s="130"/>
      <c r="C119" s="130"/>
      <c r="D119" s="130"/>
      <c r="E119" s="130"/>
      <c r="F119" s="130"/>
      <c r="G119" s="130"/>
      <c r="H119" s="130"/>
      <c r="I119" s="131"/>
      <c r="J119" s="130"/>
      <c r="K119" s="132"/>
      <c r="L119" s="132"/>
      <c r="M119" s="132"/>
      <c r="N119" s="132"/>
      <c r="O119" s="132"/>
      <c r="P119" s="132"/>
      <c r="Q119" s="132"/>
      <c r="R119" s="130"/>
      <c r="S119" s="130"/>
      <c r="T119" s="130"/>
      <c r="U119" s="130"/>
      <c r="V119" s="130"/>
      <c r="W119" s="130"/>
      <c r="X119" s="130"/>
      <c r="Y119" s="133"/>
      <c r="Z119" s="130"/>
      <c r="AA119" s="134"/>
      <c r="AB119" s="130"/>
      <c r="AC119" s="130"/>
      <c r="AD119" s="130"/>
      <c r="AE119" s="130"/>
    </row>
    <row r="120" spans="1:31" ht="14.25" customHeight="1" x14ac:dyDescent="0.3">
      <c r="A120" s="130"/>
      <c r="B120" s="130"/>
      <c r="C120" s="130"/>
      <c r="D120" s="130"/>
      <c r="E120" s="130"/>
      <c r="F120" s="130"/>
      <c r="G120" s="130"/>
      <c r="H120" s="130"/>
      <c r="I120" s="131"/>
      <c r="J120" s="130"/>
      <c r="K120" s="132"/>
      <c r="L120" s="132"/>
      <c r="M120" s="132"/>
      <c r="N120" s="132"/>
      <c r="O120" s="132"/>
      <c r="P120" s="132"/>
      <c r="Q120" s="132"/>
      <c r="R120" s="130"/>
      <c r="S120" s="130"/>
      <c r="T120" s="130"/>
      <c r="U120" s="130"/>
      <c r="V120" s="130"/>
      <c r="W120" s="130"/>
      <c r="X120" s="130"/>
      <c r="Y120" s="133"/>
      <c r="Z120" s="130"/>
      <c r="AA120" s="134"/>
      <c r="AB120" s="130"/>
      <c r="AC120" s="130"/>
      <c r="AD120" s="130"/>
      <c r="AE120" s="130"/>
    </row>
    <row r="121" spans="1:31" ht="14.25" customHeight="1" x14ac:dyDescent="0.3">
      <c r="A121" s="130"/>
      <c r="B121" s="130"/>
      <c r="C121" s="130"/>
      <c r="D121" s="130"/>
      <c r="E121" s="130"/>
      <c r="F121" s="130"/>
      <c r="G121" s="130"/>
      <c r="H121" s="130"/>
      <c r="I121" s="131"/>
      <c r="J121" s="130"/>
      <c r="K121" s="132"/>
      <c r="L121" s="132"/>
      <c r="M121" s="132"/>
      <c r="N121" s="132"/>
      <c r="O121" s="132"/>
      <c r="P121" s="132"/>
      <c r="Q121" s="132"/>
      <c r="R121" s="130"/>
      <c r="S121" s="130"/>
      <c r="T121" s="130"/>
      <c r="U121" s="130"/>
      <c r="V121" s="130"/>
      <c r="W121" s="130"/>
      <c r="X121" s="130"/>
      <c r="Y121" s="133"/>
      <c r="Z121" s="130"/>
      <c r="AA121" s="134"/>
      <c r="AB121" s="130"/>
      <c r="AC121" s="130"/>
      <c r="AD121" s="130"/>
      <c r="AE121" s="130"/>
    </row>
    <row r="122" spans="1:31" ht="14.25" customHeight="1" x14ac:dyDescent="0.3">
      <c r="A122" s="130"/>
      <c r="B122" s="130"/>
      <c r="C122" s="130"/>
      <c r="D122" s="130"/>
      <c r="E122" s="130"/>
      <c r="F122" s="130"/>
      <c r="G122" s="130"/>
      <c r="H122" s="130"/>
      <c r="I122" s="131"/>
      <c r="J122" s="130"/>
      <c r="K122" s="132"/>
      <c r="L122" s="132"/>
      <c r="M122" s="132"/>
      <c r="N122" s="132"/>
      <c r="O122" s="132"/>
      <c r="P122" s="132"/>
      <c r="Q122" s="132"/>
      <c r="R122" s="130"/>
      <c r="S122" s="130"/>
      <c r="T122" s="130"/>
      <c r="U122" s="130"/>
      <c r="V122" s="130"/>
      <c r="W122" s="130"/>
      <c r="X122" s="130"/>
      <c r="Y122" s="133"/>
      <c r="Z122" s="130"/>
      <c r="AA122" s="134"/>
      <c r="AB122" s="130"/>
      <c r="AC122" s="130"/>
      <c r="AD122" s="130"/>
      <c r="AE122" s="130"/>
    </row>
    <row r="123" spans="1:31" ht="14.25" customHeight="1" x14ac:dyDescent="0.3">
      <c r="A123" s="130"/>
      <c r="B123" s="130"/>
      <c r="C123" s="130"/>
      <c r="D123" s="130"/>
      <c r="E123" s="130"/>
      <c r="F123" s="130"/>
      <c r="G123" s="130"/>
      <c r="H123" s="130"/>
      <c r="I123" s="131"/>
      <c r="J123" s="130"/>
      <c r="K123" s="132"/>
      <c r="L123" s="132"/>
      <c r="M123" s="132"/>
      <c r="N123" s="132"/>
      <c r="O123" s="132"/>
      <c r="P123" s="132"/>
      <c r="Q123" s="132"/>
      <c r="R123" s="130"/>
      <c r="S123" s="130"/>
      <c r="T123" s="130"/>
      <c r="U123" s="130"/>
      <c r="V123" s="130"/>
      <c r="W123" s="130"/>
      <c r="X123" s="130"/>
      <c r="Y123" s="133"/>
      <c r="Z123" s="130"/>
      <c r="AA123" s="134"/>
      <c r="AB123" s="130"/>
      <c r="AC123" s="130"/>
      <c r="AD123" s="130"/>
      <c r="AE123" s="130"/>
    </row>
    <row r="124" spans="1:31" ht="14.25" customHeight="1" x14ac:dyDescent="0.3">
      <c r="A124" s="130"/>
      <c r="B124" s="130"/>
      <c r="C124" s="130"/>
      <c r="D124" s="130"/>
      <c r="E124" s="130"/>
      <c r="F124" s="130"/>
      <c r="G124" s="130"/>
      <c r="H124" s="130"/>
      <c r="I124" s="131"/>
      <c r="J124" s="130"/>
      <c r="K124" s="132"/>
      <c r="L124" s="132"/>
      <c r="M124" s="132"/>
      <c r="N124" s="132"/>
      <c r="O124" s="132"/>
      <c r="P124" s="132"/>
      <c r="Q124" s="132"/>
      <c r="R124" s="130"/>
      <c r="S124" s="130"/>
      <c r="T124" s="130"/>
      <c r="U124" s="130"/>
      <c r="V124" s="130"/>
      <c r="W124" s="130"/>
      <c r="X124" s="130"/>
      <c r="Y124" s="133"/>
      <c r="Z124" s="130"/>
      <c r="AA124" s="134"/>
      <c r="AB124" s="130"/>
      <c r="AC124" s="130"/>
      <c r="AD124" s="130"/>
      <c r="AE124" s="130"/>
    </row>
    <row r="125" spans="1:31" ht="14.25" customHeight="1" x14ac:dyDescent="0.3">
      <c r="A125" s="130"/>
      <c r="B125" s="130"/>
      <c r="C125" s="130"/>
      <c r="D125" s="130"/>
      <c r="E125" s="130"/>
      <c r="F125" s="130"/>
      <c r="G125" s="130"/>
      <c r="H125" s="130"/>
      <c r="I125" s="131"/>
      <c r="J125" s="130"/>
      <c r="K125" s="132"/>
      <c r="L125" s="132"/>
      <c r="M125" s="132"/>
      <c r="N125" s="132"/>
      <c r="O125" s="132"/>
      <c r="P125" s="132"/>
      <c r="Q125" s="132"/>
      <c r="R125" s="130"/>
      <c r="S125" s="130"/>
      <c r="T125" s="130"/>
      <c r="U125" s="130"/>
      <c r="V125" s="130"/>
      <c r="W125" s="130"/>
      <c r="X125" s="130"/>
      <c r="Y125" s="133"/>
      <c r="Z125" s="130"/>
      <c r="AA125" s="134"/>
      <c r="AB125" s="130"/>
      <c r="AC125" s="130"/>
      <c r="AD125" s="130"/>
      <c r="AE125" s="130"/>
    </row>
    <row r="126" spans="1:31" ht="14.25" customHeight="1" x14ac:dyDescent="0.3">
      <c r="A126" s="130"/>
      <c r="B126" s="130"/>
      <c r="C126" s="130"/>
      <c r="D126" s="130"/>
      <c r="E126" s="130"/>
      <c r="F126" s="130"/>
      <c r="G126" s="130"/>
      <c r="H126" s="130"/>
      <c r="I126" s="131"/>
      <c r="J126" s="130"/>
      <c r="K126" s="132"/>
      <c r="L126" s="132"/>
      <c r="M126" s="132"/>
      <c r="N126" s="132"/>
      <c r="O126" s="132"/>
      <c r="P126" s="132"/>
      <c r="Q126" s="132"/>
      <c r="R126" s="130"/>
      <c r="S126" s="130"/>
      <c r="T126" s="130"/>
      <c r="U126" s="130"/>
      <c r="V126" s="130"/>
      <c r="W126" s="130"/>
      <c r="X126" s="130"/>
      <c r="Y126" s="133"/>
      <c r="Z126" s="130"/>
      <c r="AA126" s="134"/>
      <c r="AB126" s="130"/>
      <c r="AC126" s="130"/>
      <c r="AD126" s="130"/>
      <c r="AE126" s="130"/>
    </row>
    <row r="127" spans="1:31" ht="14.25" customHeight="1" x14ac:dyDescent="0.3">
      <c r="A127" s="130"/>
      <c r="B127" s="130"/>
      <c r="C127" s="130"/>
      <c r="D127" s="130"/>
      <c r="E127" s="130"/>
      <c r="F127" s="130"/>
      <c r="G127" s="130"/>
      <c r="H127" s="130"/>
      <c r="I127" s="131"/>
      <c r="J127" s="130"/>
      <c r="K127" s="132"/>
      <c r="L127" s="132"/>
      <c r="M127" s="132"/>
      <c r="N127" s="132"/>
      <c r="O127" s="132"/>
      <c r="P127" s="132"/>
      <c r="Q127" s="132"/>
      <c r="R127" s="130"/>
      <c r="S127" s="130"/>
      <c r="T127" s="130"/>
      <c r="U127" s="130"/>
      <c r="V127" s="130"/>
      <c r="W127" s="130"/>
      <c r="X127" s="130"/>
      <c r="Y127" s="133"/>
      <c r="Z127" s="130"/>
      <c r="AA127" s="134"/>
      <c r="AB127" s="130"/>
      <c r="AC127" s="130"/>
      <c r="AD127" s="130"/>
      <c r="AE127" s="130"/>
    </row>
    <row r="128" spans="1:31" ht="14.25" customHeight="1" x14ac:dyDescent="0.3">
      <c r="A128" s="130"/>
      <c r="B128" s="130"/>
      <c r="C128" s="130"/>
      <c r="D128" s="130"/>
      <c r="E128" s="130"/>
      <c r="F128" s="130"/>
      <c r="G128" s="130"/>
      <c r="H128" s="130"/>
      <c r="I128" s="131"/>
      <c r="J128" s="130"/>
      <c r="K128" s="132"/>
      <c r="L128" s="132"/>
      <c r="M128" s="132"/>
      <c r="N128" s="132"/>
      <c r="O128" s="132"/>
      <c r="P128" s="132"/>
      <c r="Q128" s="132"/>
      <c r="R128" s="130"/>
      <c r="S128" s="130"/>
      <c r="T128" s="130"/>
      <c r="U128" s="130"/>
      <c r="V128" s="130"/>
      <c r="W128" s="130"/>
      <c r="X128" s="130"/>
      <c r="Y128" s="133"/>
      <c r="Z128" s="130"/>
      <c r="AA128" s="134"/>
      <c r="AB128" s="130"/>
      <c r="AC128" s="130"/>
      <c r="AD128" s="130"/>
      <c r="AE128" s="130"/>
    </row>
    <row r="129" spans="1:31" ht="14.25" customHeight="1" x14ac:dyDescent="0.3">
      <c r="A129" s="130"/>
      <c r="B129" s="130"/>
      <c r="C129" s="130"/>
      <c r="D129" s="130"/>
      <c r="E129" s="130"/>
      <c r="F129" s="130"/>
      <c r="G129" s="130"/>
      <c r="H129" s="130"/>
      <c r="I129" s="131"/>
      <c r="J129" s="130"/>
      <c r="K129" s="132"/>
      <c r="L129" s="132"/>
      <c r="M129" s="132"/>
      <c r="N129" s="132"/>
      <c r="O129" s="132"/>
      <c r="P129" s="132"/>
      <c r="Q129" s="132"/>
      <c r="R129" s="130"/>
      <c r="S129" s="130"/>
      <c r="T129" s="130"/>
      <c r="U129" s="130"/>
      <c r="V129" s="130"/>
      <c r="W129" s="130"/>
      <c r="X129" s="130"/>
      <c r="Y129" s="133"/>
      <c r="Z129" s="130"/>
      <c r="AA129" s="134"/>
      <c r="AB129" s="130"/>
      <c r="AC129" s="130"/>
      <c r="AD129" s="130"/>
      <c r="AE129" s="130"/>
    </row>
    <row r="130" spans="1:31" ht="14.25" customHeight="1" x14ac:dyDescent="0.3">
      <c r="A130" s="130"/>
      <c r="B130" s="130"/>
      <c r="C130" s="130"/>
      <c r="D130" s="130"/>
      <c r="E130" s="130"/>
      <c r="F130" s="130"/>
      <c r="G130" s="130"/>
      <c r="H130" s="130"/>
      <c r="I130" s="131"/>
      <c r="J130" s="130"/>
      <c r="K130" s="132"/>
      <c r="L130" s="132"/>
      <c r="M130" s="132"/>
      <c r="N130" s="132"/>
      <c r="O130" s="132"/>
      <c r="P130" s="132"/>
      <c r="Q130" s="132"/>
      <c r="R130" s="130"/>
      <c r="S130" s="130"/>
      <c r="T130" s="130"/>
      <c r="U130" s="130"/>
      <c r="V130" s="130"/>
      <c r="W130" s="130"/>
      <c r="X130" s="130"/>
      <c r="Y130" s="133"/>
      <c r="Z130" s="130"/>
      <c r="AA130" s="134"/>
      <c r="AB130" s="130"/>
      <c r="AC130" s="130"/>
      <c r="AD130" s="130"/>
      <c r="AE130" s="130"/>
    </row>
    <row r="131" spans="1:31" ht="14.25" customHeight="1" x14ac:dyDescent="0.3">
      <c r="A131" s="130"/>
      <c r="B131" s="130"/>
      <c r="C131" s="130"/>
      <c r="D131" s="130"/>
      <c r="E131" s="130"/>
      <c r="F131" s="130"/>
      <c r="G131" s="130"/>
      <c r="H131" s="130"/>
      <c r="I131" s="131"/>
      <c r="J131" s="130"/>
      <c r="K131" s="132"/>
      <c r="L131" s="132"/>
      <c r="M131" s="132"/>
      <c r="N131" s="132"/>
      <c r="O131" s="132"/>
      <c r="P131" s="132"/>
      <c r="Q131" s="132"/>
      <c r="R131" s="130"/>
      <c r="S131" s="130"/>
      <c r="T131" s="130"/>
      <c r="U131" s="130"/>
      <c r="V131" s="130"/>
      <c r="W131" s="130"/>
      <c r="X131" s="130"/>
      <c r="Y131" s="133"/>
      <c r="Z131" s="130"/>
      <c r="AA131" s="134"/>
      <c r="AB131" s="130"/>
      <c r="AC131" s="130"/>
      <c r="AD131" s="130"/>
      <c r="AE131" s="130"/>
    </row>
    <row r="132" spans="1:31" ht="14.25" customHeight="1" x14ac:dyDescent="0.3">
      <c r="A132" s="130"/>
      <c r="B132" s="130"/>
      <c r="C132" s="130"/>
      <c r="D132" s="130"/>
      <c r="E132" s="130"/>
      <c r="F132" s="130"/>
      <c r="G132" s="130"/>
      <c r="H132" s="130"/>
      <c r="I132" s="131"/>
      <c r="J132" s="130"/>
      <c r="K132" s="132"/>
      <c r="L132" s="132"/>
      <c r="M132" s="132"/>
      <c r="N132" s="132"/>
      <c r="O132" s="132"/>
      <c r="P132" s="132"/>
      <c r="Q132" s="132"/>
      <c r="R132" s="130"/>
      <c r="S132" s="130"/>
      <c r="T132" s="130"/>
      <c r="U132" s="130"/>
      <c r="V132" s="130"/>
      <c r="W132" s="130"/>
      <c r="X132" s="130"/>
      <c r="Y132" s="133"/>
      <c r="Z132" s="130"/>
      <c r="AA132" s="134"/>
      <c r="AB132" s="130"/>
      <c r="AC132" s="130"/>
      <c r="AD132" s="130"/>
      <c r="AE132" s="130"/>
    </row>
    <row r="133" spans="1:31" ht="14.25" customHeight="1" x14ac:dyDescent="0.3">
      <c r="A133" s="130"/>
      <c r="B133" s="130"/>
      <c r="C133" s="130"/>
      <c r="D133" s="130"/>
      <c r="E133" s="130"/>
      <c r="F133" s="130"/>
      <c r="G133" s="130"/>
      <c r="H133" s="130"/>
      <c r="I133" s="131"/>
      <c r="J133" s="130"/>
      <c r="K133" s="132"/>
      <c r="L133" s="132"/>
      <c r="M133" s="132"/>
      <c r="N133" s="132"/>
      <c r="O133" s="132"/>
      <c r="P133" s="132"/>
      <c r="Q133" s="132"/>
      <c r="R133" s="130"/>
      <c r="S133" s="130"/>
      <c r="T133" s="130"/>
      <c r="U133" s="130"/>
      <c r="V133" s="130"/>
      <c r="W133" s="130"/>
      <c r="X133" s="130"/>
      <c r="Y133" s="133"/>
      <c r="Z133" s="130"/>
      <c r="AA133" s="134"/>
      <c r="AB133" s="130"/>
      <c r="AC133" s="130"/>
      <c r="AD133" s="130"/>
      <c r="AE133" s="130"/>
    </row>
    <row r="134" spans="1:31" ht="14.25" customHeight="1" x14ac:dyDescent="0.3">
      <c r="A134" s="130"/>
      <c r="B134" s="130"/>
      <c r="C134" s="130"/>
      <c r="D134" s="130"/>
      <c r="E134" s="130"/>
      <c r="F134" s="130"/>
      <c r="G134" s="130"/>
      <c r="H134" s="130"/>
      <c r="I134" s="131"/>
      <c r="J134" s="130"/>
      <c r="K134" s="132"/>
      <c r="L134" s="132"/>
      <c r="M134" s="132"/>
      <c r="N134" s="132"/>
      <c r="O134" s="132"/>
      <c r="P134" s="132"/>
      <c r="Q134" s="132"/>
      <c r="R134" s="130"/>
      <c r="S134" s="130"/>
      <c r="T134" s="130"/>
      <c r="U134" s="130"/>
      <c r="V134" s="130"/>
      <c r="W134" s="130"/>
      <c r="X134" s="130"/>
      <c r="Y134" s="133"/>
      <c r="Z134" s="130"/>
      <c r="AA134" s="134"/>
      <c r="AB134" s="130"/>
      <c r="AC134" s="130"/>
      <c r="AD134" s="130"/>
      <c r="AE134" s="130"/>
    </row>
    <row r="135" spans="1:31" ht="14.25" customHeight="1" x14ac:dyDescent="0.3">
      <c r="A135" s="130"/>
      <c r="B135" s="130"/>
      <c r="C135" s="130"/>
      <c r="D135" s="130"/>
      <c r="E135" s="130"/>
      <c r="F135" s="130"/>
      <c r="G135" s="130"/>
      <c r="H135" s="130"/>
      <c r="I135" s="131"/>
      <c r="J135" s="130"/>
      <c r="K135" s="132"/>
      <c r="L135" s="132"/>
      <c r="M135" s="132"/>
      <c r="N135" s="132"/>
      <c r="O135" s="132"/>
      <c r="P135" s="132"/>
      <c r="Q135" s="132"/>
      <c r="R135" s="130"/>
      <c r="S135" s="130"/>
      <c r="T135" s="130"/>
      <c r="U135" s="130"/>
      <c r="V135" s="130"/>
      <c r="W135" s="130"/>
      <c r="X135" s="130"/>
      <c r="Y135" s="133"/>
      <c r="Z135" s="130"/>
      <c r="AA135" s="134"/>
      <c r="AB135" s="130"/>
      <c r="AC135" s="130"/>
      <c r="AD135" s="130"/>
      <c r="AE135" s="130"/>
    </row>
    <row r="136" spans="1:31" ht="14.25" customHeight="1" x14ac:dyDescent="0.3">
      <c r="A136" s="130"/>
      <c r="B136" s="130"/>
      <c r="C136" s="130"/>
      <c r="D136" s="130"/>
      <c r="E136" s="130"/>
      <c r="F136" s="130"/>
      <c r="G136" s="130"/>
      <c r="H136" s="130"/>
      <c r="I136" s="131"/>
      <c r="J136" s="130"/>
      <c r="K136" s="132"/>
      <c r="L136" s="132"/>
      <c r="M136" s="132"/>
      <c r="N136" s="132"/>
      <c r="O136" s="132"/>
      <c r="P136" s="132"/>
      <c r="Q136" s="132"/>
      <c r="R136" s="130"/>
      <c r="S136" s="130"/>
      <c r="T136" s="130"/>
      <c r="U136" s="130"/>
      <c r="V136" s="130"/>
      <c r="W136" s="130"/>
      <c r="X136" s="130"/>
      <c r="Y136" s="133"/>
      <c r="Z136" s="130"/>
      <c r="AA136" s="134"/>
      <c r="AB136" s="130"/>
      <c r="AC136" s="130"/>
      <c r="AD136" s="130"/>
      <c r="AE136" s="130"/>
    </row>
    <row r="137" spans="1:31" ht="14.25" customHeight="1" x14ac:dyDescent="0.3">
      <c r="A137" s="130"/>
      <c r="B137" s="130"/>
      <c r="C137" s="130"/>
      <c r="D137" s="130"/>
      <c r="E137" s="130"/>
      <c r="F137" s="130"/>
      <c r="G137" s="130"/>
      <c r="H137" s="130"/>
      <c r="I137" s="131"/>
      <c r="J137" s="130"/>
      <c r="K137" s="132"/>
      <c r="L137" s="132"/>
      <c r="M137" s="132"/>
      <c r="N137" s="132"/>
      <c r="O137" s="132"/>
      <c r="P137" s="132"/>
      <c r="Q137" s="132"/>
      <c r="R137" s="130"/>
      <c r="S137" s="130"/>
      <c r="T137" s="130"/>
      <c r="U137" s="130"/>
      <c r="V137" s="130"/>
      <c r="W137" s="130"/>
      <c r="X137" s="130"/>
      <c r="Y137" s="133"/>
      <c r="Z137" s="130"/>
      <c r="AA137" s="134"/>
      <c r="AB137" s="130"/>
      <c r="AC137" s="130"/>
      <c r="AD137" s="130"/>
      <c r="AE137" s="130"/>
    </row>
    <row r="138" spans="1:31" ht="14.25" customHeight="1" x14ac:dyDescent="0.3">
      <c r="A138" s="130"/>
      <c r="B138" s="130"/>
      <c r="C138" s="130"/>
      <c r="D138" s="130"/>
      <c r="E138" s="130"/>
      <c r="F138" s="130"/>
      <c r="G138" s="130"/>
      <c r="H138" s="130"/>
      <c r="I138" s="131"/>
      <c r="J138" s="130"/>
      <c r="K138" s="132"/>
      <c r="L138" s="132"/>
      <c r="M138" s="132"/>
      <c r="N138" s="132"/>
      <c r="O138" s="132"/>
      <c r="P138" s="132"/>
      <c r="Q138" s="132"/>
      <c r="R138" s="130"/>
      <c r="S138" s="130"/>
      <c r="T138" s="130"/>
      <c r="U138" s="130"/>
      <c r="V138" s="130"/>
      <c r="W138" s="130"/>
      <c r="X138" s="130"/>
      <c r="Y138" s="133"/>
      <c r="Z138" s="130"/>
      <c r="AA138" s="134"/>
      <c r="AB138" s="130"/>
      <c r="AC138" s="130"/>
      <c r="AD138" s="130"/>
      <c r="AE138" s="130"/>
    </row>
    <row r="139" spans="1:31" ht="14.25" customHeight="1" x14ac:dyDescent="0.3">
      <c r="A139" s="130"/>
      <c r="B139" s="130"/>
      <c r="C139" s="130"/>
      <c r="D139" s="130"/>
      <c r="E139" s="130"/>
      <c r="F139" s="130"/>
      <c r="G139" s="130"/>
      <c r="H139" s="130"/>
      <c r="I139" s="131"/>
      <c r="J139" s="130"/>
      <c r="K139" s="132"/>
      <c r="L139" s="132"/>
      <c r="M139" s="132"/>
      <c r="N139" s="132"/>
      <c r="O139" s="132"/>
      <c r="P139" s="132"/>
      <c r="Q139" s="132"/>
      <c r="R139" s="130"/>
      <c r="S139" s="130"/>
      <c r="T139" s="130"/>
      <c r="U139" s="130"/>
      <c r="V139" s="130"/>
      <c r="W139" s="130"/>
      <c r="X139" s="130"/>
      <c r="Y139" s="133"/>
      <c r="Z139" s="130"/>
      <c r="AA139" s="134"/>
      <c r="AB139" s="130"/>
      <c r="AC139" s="130"/>
      <c r="AD139" s="130"/>
      <c r="AE139" s="130"/>
    </row>
    <row r="140" spans="1:31" ht="14.25" customHeight="1" x14ac:dyDescent="0.3">
      <c r="A140" s="130"/>
      <c r="B140" s="130"/>
      <c r="C140" s="130"/>
      <c r="D140" s="130"/>
      <c r="E140" s="130"/>
      <c r="F140" s="130"/>
      <c r="G140" s="130"/>
      <c r="H140" s="130"/>
      <c r="I140" s="131"/>
      <c r="J140" s="130"/>
      <c r="K140" s="132"/>
      <c r="L140" s="132"/>
      <c r="M140" s="132"/>
      <c r="N140" s="132"/>
      <c r="O140" s="132"/>
      <c r="P140" s="132"/>
      <c r="Q140" s="132"/>
      <c r="R140" s="130"/>
      <c r="S140" s="130"/>
      <c r="T140" s="130"/>
      <c r="U140" s="130"/>
      <c r="V140" s="130"/>
      <c r="W140" s="130"/>
      <c r="X140" s="130"/>
      <c r="Y140" s="133"/>
      <c r="Z140" s="130"/>
      <c r="AA140" s="134"/>
      <c r="AB140" s="130"/>
      <c r="AC140" s="130"/>
      <c r="AD140" s="130"/>
      <c r="AE140" s="130"/>
    </row>
    <row r="141" spans="1:31" ht="14.25" customHeight="1" x14ac:dyDescent="0.3">
      <c r="A141" s="130"/>
      <c r="B141" s="130"/>
      <c r="C141" s="130"/>
      <c r="D141" s="130"/>
      <c r="E141" s="130"/>
      <c r="F141" s="130"/>
      <c r="G141" s="130"/>
      <c r="H141" s="130"/>
      <c r="I141" s="131"/>
      <c r="J141" s="130"/>
      <c r="K141" s="132"/>
      <c r="L141" s="132"/>
      <c r="M141" s="132"/>
      <c r="N141" s="132"/>
      <c r="O141" s="132"/>
      <c r="P141" s="132"/>
      <c r="Q141" s="132"/>
      <c r="R141" s="130"/>
      <c r="S141" s="130"/>
      <c r="T141" s="130"/>
      <c r="U141" s="130"/>
      <c r="V141" s="130"/>
      <c r="W141" s="130"/>
      <c r="X141" s="130"/>
      <c r="Y141" s="133"/>
      <c r="Z141" s="130"/>
      <c r="AA141" s="134"/>
      <c r="AB141" s="130"/>
      <c r="AC141" s="130"/>
      <c r="AD141" s="130"/>
      <c r="AE141" s="130"/>
    </row>
    <row r="142" spans="1:31" ht="14.25" customHeight="1" x14ac:dyDescent="0.3">
      <c r="A142" s="130"/>
      <c r="B142" s="130"/>
      <c r="C142" s="130"/>
      <c r="D142" s="130"/>
      <c r="E142" s="130"/>
      <c r="F142" s="130"/>
      <c r="G142" s="130"/>
      <c r="H142" s="130"/>
      <c r="I142" s="131"/>
      <c r="J142" s="130"/>
      <c r="K142" s="132"/>
      <c r="L142" s="132"/>
      <c r="M142" s="132"/>
      <c r="N142" s="132"/>
      <c r="O142" s="132"/>
      <c r="P142" s="132"/>
      <c r="Q142" s="132"/>
      <c r="R142" s="130"/>
      <c r="S142" s="130"/>
      <c r="T142" s="130"/>
      <c r="U142" s="130"/>
      <c r="V142" s="130"/>
      <c r="W142" s="130"/>
      <c r="X142" s="130"/>
      <c r="Y142" s="133"/>
      <c r="Z142" s="130"/>
      <c r="AA142" s="134"/>
      <c r="AB142" s="130"/>
      <c r="AC142" s="130"/>
      <c r="AD142" s="130"/>
      <c r="AE142" s="130"/>
    </row>
    <row r="143" spans="1:31" ht="14.25" customHeight="1" x14ac:dyDescent="0.3">
      <c r="A143" s="130"/>
      <c r="B143" s="130"/>
      <c r="C143" s="130"/>
      <c r="D143" s="130"/>
      <c r="E143" s="130"/>
      <c r="F143" s="130"/>
      <c r="G143" s="130"/>
      <c r="H143" s="130"/>
      <c r="I143" s="131"/>
      <c r="J143" s="130"/>
      <c r="K143" s="132"/>
      <c r="L143" s="132"/>
      <c r="M143" s="132"/>
      <c r="N143" s="132"/>
      <c r="O143" s="132"/>
      <c r="P143" s="132"/>
      <c r="Q143" s="132"/>
      <c r="R143" s="130"/>
      <c r="S143" s="130"/>
      <c r="T143" s="130"/>
      <c r="U143" s="130"/>
      <c r="V143" s="130"/>
      <c r="W143" s="130"/>
      <c r="X143" s="130"/>
      <c r="Y143" s="133"/>
      <c r="Z143" s="130"/>
      <c r="AA143" s="134"/>
      <c r="AB143" s="130"/>
      <c r="AC143" s="130"/>
      <c r="AD143" s="130"/>
      <c r="AE143" s="130"/>
    </row>
    <row r="144" spans="1:31" ht="14.25" customHeight="1" x14ac:dyDescent="0.3">
      <c r="A144" s="130"/>
      <c r="B144" s="130"/>
      <c r="C144" s="130"/>
      <c r="D144" s="130"/>
      <c r="E144" s="130"/>
      <c r="F144" s="130"/>
      <c r="G144" s="130"/>
      <c r="H144" s="130"/>
      <c r="I144" s="131"/>
      <c r="J144" s="130"/>
      <c r="K144" s="132"/>
      <c r="L144" s="132"/>
      <c r="M144" s="132"/>
      <c r="N144" s="132"/>
      <c r="O144" s="132"/>
      <c r="P144" s="132"/>
      <c r="Q144" s="132"/>
      <c r="R144" s="130"/>
      <c r="S144" s="130"/>
      <c r="T144" s="130"/>
      <c r="U144" s="130"/>
      <c r="V144" s="130"/>
      <c r="W144" s="130"/>
      <c r="X144" s="130"/>
      <c r="Y144" s="133"/>
      <c r="Z144" s="130"/>
      <c r="AA144" s="134"/>
      <c r="AB144" s="130"/>
      <c r="AC144" s="130"/>
      <c r="AD144" s="130"/>
      <c r="AE144" s="130"/>
    </row>
    <row r="145" spans="1:31" ht="14.25" customHeight="1" x14ac:dyDescent="0.3">
      <c r="A145" s="130"/>
      <c r="B145" s="130"/>
      <c r="C145" s="130"/>
      <c r="D145" s="130"/>
      <c r="E145" s="130"/>
      <c r="F145" s="130"/>
      <c r="G145" s="130"/>
      <c r="H145" s="130"/>
      <c r="I145" s="131"/>
      <c r="J145" s="130"/>
      <c r="K145" s="132"/>
      <c r="L145" s="132"/>
      <c r="M145" s="132"/>
      <c r="N145" s="132"/>
      <c r="O145" s="132"/>
      <c r="P145" s="132"/>
      <c r="Q145" s="132"/>
      <c r="R145" s="130"/>
      <c r="S145" s="130"/>
      <c r="T145" s="130"/>
      <c r="U145" s="130"/>
      <c r="V145" s="130"/>
      <c r="W145" s="130"/>
      <c r="X145" s="130"/>
      <c r="Y145" s="133"/>
      <c r="Z145" s="130"/>
      <c r="AA145" s="134"/>
      <c r="AB145" s="130"/>
      <c r="AC145" s="130"/>
      <c r="AD145" s="130"/>
      <c r="AE145" s="130"/>
    </row>
    <row r="146" spans="1:31" ht="14.25" customHeight="1" x14ac:dyDescent="0.3">
      <c r="A146" s="130"/>
      <c r="B146" s="130"/>
      <c r="C146" s="130"/>
      <c r="D146" s="130"/>
      <c r="E146" s="130"/>
      <c r="F146" s="130"/>
      <c r="G146" s="130"/>
      <c r="H146" s="130"/>
      <c r="I146" s="131"/>
      <c r="J146" s="130"/>
      <c r="K146" s="132"/>
      <c r="L146" s="132"/>
      <c r="M146" s="132"/>
      <c r="N146" s="132"/>
      <c r="O146" s="132"/>
      <c r="P146" s="132"/>
      <c r="Q146" s="132"/>
      <c r="R146" s="130"/>
      <c r="S146" s="130"/>
      <c r="T146" s="130"/>
      <c r="U146" s="130"/>
      <c r="V146" s="130"/>
      <c r="W146" s="130"/>
      <c r="X146" s="130"/>
      <c r="Y146" s="133"/>
      <c r="Z146" s="130"/>
      <c r="AA146" s="134"/>
      <c r="AB146" s="130"/>
      <c r="AC146" s="130"/>
      <c r="AD146" s="130"/>
      <c r="AE146" s="130"/>
    </row>
    <row r="147" spans="1:31" ht="14.25" customHeight="1" x14ac:dyDescent="0.3">
      <c r="A147" s="130"/>
      <c r="B147" s="130"/>
      <c r="C147" s="130"/>
      <c r="D147" s="130"/>
      <c r="E147" s="130"/>
      <c r="F147" s="130"/>
      <c r="G147" s="130"/>
      <c r="H147" s="130"/>
      <c r="I147" s="131"/>
      <c r="J147" s="130"/>
      <c r="K147" s="132"/>
      <c r="L147" s="132"/>
      <c r="M147" s="132"/>
      <c r="N147" s="132"/>
      <c r="O147" s="132"/>
      <c r="P147" s="132"/>
      <c r="Q147" s="132"/>
      <c r="R147" s="130"/>
      <c r="S147" s="130"/>
      <c r="T147" s="130"/>
      <c r="U147" s="130"/>
      <c r="V147" s="130"/>
      <c r="W147" s="130"/>
      <c r="X147" s="130"/>
      <c r="Y147" s="133"/>
      <c r="Z147" s="130"/>
      <c r="AA147" s="134"/>
      <c r="AB147" s="130"/>
      <c r="AC147" s="130"/>
      <c r="AD147" s="130"/>
      <c r="AE147" s="130"/>
    </row>
    <row r="148" spans="1:31" ht="14.25" customHeight="1" x14ac:dyDescent="0.3">
      <c r="A148" s="130"/>
      <c r="B148" s="130"/>
      <c r="C148" s="130"/>
      <c r="D148" s="130"/>
      <c r="E148" s="130"/>
      <c r="F148" s="130"/>
      <c r="G148" s="130"/>
      <c r="H148" s="130"/>
      <c r="I148" s="131"/>
      <c r="J148" s="130"/>
      <c r="K148" s="132"/>
      <c r="L148" s="132"/>
      <c r="M148" s="132"/>
      <c r="N148" s="132"/>
      <c r="O148" s="132"/>
      <c r="P148" s="132"/>
      <c r="Q148" s="132"/>
      <c r="R148" s="130"/>
      <c r="S148" s="130"/>
      <c r="T148" s="130"/>
      <c r="U148" s="130"/>
      <c r="V148" s="130"/>
      <c r="W148" s="130"/>
      <c r="X148" s="130"/>
      <c r="Y148" s="133"/>
      <c r="Z148" s="130"/>
      <c r="AA148" s="134"/>
      <c r="AB148" s="130"/>
      <c r="AC148" s="130"/>
      <c r="AD148" s="130"/>
      <c r="AE148" s="130"/>
    </row>
    <row r="149" spans="1:31" ht="14.25" customHeight="1" x14ac:dyDescent="0.3">
      <c r="A149" s="130"/>
      <c r="B149" s="130"/>
      <c r="C149" s="130"/>
      <c r="D149" s="130"/>
      <c r="E149" s="130"/>
      <c r="F149" s="130"/>
      <c r="G149" s="130"/>
      <c r="H149" s="130"/>
      <c r="I149" s="131"/>
      <c r="J149" s="130"/>
      <c r="K149" s="132"/>
      <c r="L149" s="132"/>
      <c r="M149" s="132"/>
      <c r="N149" s="132"/>
      <c r="O149" s="132"/>
      <c r="P149" s="132"/>
      <c r="Q149" s="132"/>
      <c r="R149" s="130"/>
      <c r="S149" s="130"/>
      <c r="T149" s="130"/>
      <c r="U149" s="130"/>
      <c r="V149" s="130"/>
      <c r="W149" s="130"/>
      <c r="X149" s="130"/>
      <c r="Y149" s="133"/>
      <c r="Z149" s="130"/>
      <c r="AA149" s="134"/>
      <c r="AB149" s="130"/>
      <c r="AC149" s="130"/>
      <c r="AD149" s="130"/>
      <c r="AE149" s="130"/>
    </row>
    <row r="150" spans="1:31" ht="14.25" customHeight="1" x14ac:dyDescent="0.3">
      <c r="A150" s="130"/>
      <c r="B150" s="130"/>
      <c r="C150" s="130"/>
      <c r="D150" s="130"/>
      <c r="E150" s="130"/>
      <c r="F150" s="130"/>
      <c r="G150" s="130"/>
      <c r="H150" s="130"/>
      <c r="I150" s="131"/>
      <c r="J150" s="130"/>
      <c r="K150" s="132"/>
      <c r="L150" s="132"/>
      <c r="M150" s="132"/>
      <c r="N150" s="132"/>
      <c r="O150" s="132"/>
      <c r="P150" s="132"/>
      <c r="Q150" s="132"/>
      <c r="R150" s="130"/>
      <c r="S150" s="130"/>
      <c r="T150" s="130"/>
      <c r="U150" s="130"/>
      <c r="V150" s="130"/>
      <c r="W150" s="130"/>
      <c r="X150" s="130"/>
      <c r="Y150" s="133"/>
      <c r="Z150" s="130"/>
      <c r="AA150" s="134"/>
      <c r="AB150" s="130"/>
      <c r="AC150" s="130"/>
      <c r="AD150" s="130"/>
      <c r="AE150" s="130"/>
    </row>
    <row r="151" spans="1:31" ht="14.25" customHeight="1" x14ac:dyDescent="0.3">
      <c r="A151" s="130"/>
      <c r="B151" s="130"/>
      <c r="C151" s="130"/>
      <c r="D151" s="130"/>
      <c r="E151" s="130"/>
      <c r="F151" s="130"/>
      <c r="G151" s="130"/>
      <c r="H151" s="130"/>
      <c r="I151" s="131"/>
      <c r="J151" s="130"/>
      <c r="K151" s="132"/>
      <c r="L151" s="132"/>
      <c r="M151" s="132"/>
      <c r="N151" s="132"/>
      <c r="O151" s="132"/>
      <c r="P151" s="132"/>
      <c r="Q151" s="132"/>
      <c r="R151" s="130"/>
      <c r="S151" s="130"/>
      <c r="T151" s="130"/>
      <c r="U151" s="130"/>
      <c r="V151" s="130"/>
      <c r="W151" s="130"/>
      <c r="X151" s="130"/>
      <c r="Y151" s="133"/>
      <c r="Z151" s="130"/>
      <c r="AA151" s="134"/>
      <c r="AB151" s="130"/>
      <c r="AC151" s="130"/>
      <c r="AD151" s="130"/>
      <c r="AE151" s="130"/>
    </row>
    <row r="152" spans="1:31" ht="14.25" customHeight="1" x14ac:dyDescent="0.3">
      <c r="A152" s="130"/>
      <c r="B152" s="130"/>
      <c r="C152" s="130"/>
      <c r="D152" s="130"/>
      <c r="E152" s="130"/>
      <c r="F152" s="130"/>
      <c r="G152" s="130"/>
      <c r="H152" s="130"/>
      <c r="I152" s="131"/>
      <c r="J152" s="130"/>
      <c r="K152" s="132"/>
      <c r="L152" s="132"/>
      <c r="M152" s="132"/>
      <c r="N152" s="132"/>
      <c r="O152" s="132"/>
      <c r="P152" s="132"/>
      <c r="Q152" s="132"/>
      <c r="R152" s="130"/>
      <c r="S152" s="130"/>
      <c r="T152" s="130"/>
      <c r="U152" s="130"/>
      <c r="V152" s="130"/>
      <c r="W152" s="130"/>
      <c r="X152" s="130"/>
      <c r="Y152" s="133"/>
      <c r="Z152" s="130"/>
      <c r="AA152" s="134"/>
      <c r="AB152" s="130"/>
      <c r="AC152" s="130"/>
      <c r="AD152" s="130"/>
      <c r="AE152" s="130"/>
    </row>
    <row r="153" spans="1:31" ht="14.25" customHeight="1" x14ac:dyDescent="0.3">
      <c r="A153" s="130"/>
      <c r="B153" s="130"/>
      <c r="C153" s="130"/>
      <c r="D153" s="130"/>
      <c r="E153" s="130"/>
      <c r="F153" s="130"/>
      <c r="G153" s="130"/>
      <c r="H153" s="130"/>
      <c r="I153" s="131"/>
      <c r="J153" s="130"/>
      <c r="K153" s="132"/>
      <c r="L153" s="132"/>
      <c r="M153" s="132"/>
      <c r="N153" s="132"/>
      <c r="O153" s="132"/>
      <c r="P153" s="132"/>
      <c r="Q153" s="132"/>
      <c r="R153" s="130"/>
      <c r="S153" s="130"/>
      <c r="T153" s="130"/>
      <c r="U153" s="130"/>
      <c r="V153" s="130"/>
      <c r="W153" s="130"/>
      <c r="X153" s="130"/>
      <c r="Y153" s="133"/>
      <c r="Z153" s="130"/>
      <c r="AA153" s="134"/>
      <c r="AB153" s="130"/>
      <c r="AC153" s="130"/>
      <c r="AD153" s="130"/>
      <c r="AE153" s="130"/>
    </row>
    <row r="154" spans="1:31" ht="14.25" customHeight="1" x14ac:dyDescent="0.3">
      <c r="A154" s="130"/>
      <c r="B154" s="130"/>
      <c r="C154" s="130"/>
      <c r="D154" s="130"/>
      <c r="E154" s="130"/>
      <c r="F154" s="130"/>
      <c r="G154" s="130"/>
      <c r="H154" s="130"/>
      <c r="I154" s="131"/>
      <c r="J154" s="130"/>
      <c r="K154" s="132"/>
      <c r="L154" s="132"/>
      <c r="M154" s="132"/>
      <c r="N154" s="132"/>
      <c r="O154" s="132"/>
      <c r="P154" s="132"/>
      <c r="Q154" s="132"/>
      <c r="R154" s="130"/>
      <c r="S154" s="130"/>
      <c r="T154" s="130"/>
      <c r="U154" s="130"/>
      <c r="V154" s="130"/>
      <c r="W154" s="130"/>
      <c r="X154" s="130"/>
      <c r="Y154" s="133"/>
      <c r="Z154" s="130"/>
      <c r="AA154" s="134"/>
      <c r="AB154" s="130"/>
      <c r="AC154" s="130"/>
      <c r="AD154" s="130"/>
      <c r="AE154" s="130"/>
    </row>
    <row r="155" spans="1:31" ht="14.25" customHeight="1" x14ac:dyDescent="0.3">
      <c r="A155" s="130"/>
      <c r="B155" s="130"/>
      <c r="C155" s="130"/>
      <c r="D155" s="130"/>
      <c r="E155" s="130"/>
      <c r="F155" s="130"/>
      <c r="G155" s="130"/>
      <c r="H155" s="130"/>
      <c r="I155" s="131"/>
      <c r="J155" s="130"/>
      <c r="K155" s="132"/>
      <c r="L155" s="132"/>
      <c r="M155" s="132"/>
      <c r="N155" s="132"/>
      <c r="O155" s="132"/>
      <c r="P155" s="132"/>
      <c r="Q155" s="132"/>
      <c r="R155" s="130"/>
      <c r="S155" s="130"/>
      <c r="T155" s="130"/>
      <c r="U155" s="130"/>
      <c r="V155" s="130"/>
      <c r="W155" s="130"/>
      <c r="X155" s="130"/>
      <c r="Y155" s="133"/>
      <c r="Z155" s="130"/>
      <c r="AA155" s="134"/>
      <c r="AB155" s="130"/>
      <c r="AC155" s="130"/>
      <c r="AD155" s="130"/>
      <c r="AE155" s="130"/>
    </row>
    <row r="156" spans="1:31" ht="14.25" customHeight="1" x14ac:dyDescent="0.3">
      <c r="A156" s="130"/>
      <c r="B156" s="130"/>
      <c r="C156" s="130"/>
      <c r="D156" s="130"/>
      <c r="E156" s="130"/>
      <c r="F156" s="130"/>
      <c r="G156" s="130"/>
      <c r="H156" s="130"/>
      <c r="I156" s="131"/>
      <c r="J156" s="130"/>
      <c r="K156" s="132"/>
      <c r="L156" s="132"/>
      <c r="M156" s="132"/>
      <c r="N156" s="132"/>
      <c r="O156" s="132"/>
      <c r="P156" s="132"/>
      <c r="Q156" s="132"/>
      <c r="R156" s="130"/>
      <c r="S156" s="130"/>
      <c r="T156" s="130"/>
      <c r="U156" s="130"/>
      <c r="V156" s="130"/>
      <c r="W156" s="130"/>
      <c r="X156" s="130"/>
      <c r="Y156" s="133"/>
      <c r="Z156" s="130"/>
      <c r="AA156" s="134"/>
      <c r="AB156" s="130"/>
      <c r="AC156" s="130"/>
      <c r="AD156" s="130"/>
      <c r="AE156" s="130"/>
    </row>
    <row r="157" spans="1:31" ht="14.25" customHeight="1" x14ac:dyDescent="0.3">
      <c r="A157" s="130"/>
      <c r="B157" s="130"/>
      <c r="C157" s="130"/>
      <c r="D157" s="130"/>
      <c r="E157" s="130"/>
      <c r="F157" s="130"/>
      <c r="G157" s="130"/>
      <c r="H157" s="130"/>
      <c r="I157" s="131"/>
      <c r="J157" s="130"/>
      <c r="K157" s="132"/>
      <c r="L157" s="132"/>
      <c r="M157" s="132"/>
      <c r="N157" s="132"/>
      <c r="O157" s="132"/>
      <c r="P157" s="132"/>
      <c r="Q157" s="132"/>
      <c r="R157" s="130"/>
      <c r="S157" s="130"/>
      <c r="T157" s="130"/>
      <c r="U157" s="130"/>
      <c r="V157" s="130"/>
      <c r="W157" s="130"/>
      <c r="X157" s="130"/>
      <c r="Y157" s="133"/>
      <c r="Z157" s="130"/>
      <c r="AA157" s="134"/>
      <c r="AB157" s="130"/>
      <c r="AC157" s="130"/>
      <c r="AD157" s="130"/>
      <c r="AE157" s="130"/>
    </row>
    <row r="158" spans="1:31" ht="14.25" customHeight="1" x14ac:dyDescent="0.3">
      <c r="A158" s="130"/>
      <c r="B158" s="130"/>
      <c r="C158" s="130"/>
      <c r="D158" s="130"/>
      <c r="E158" s="130"/>
      <c r="F158" s="130"/>
      <c r="G158" s="130"/>
      <c r="H158" s="130"/>
      <c r="I158" s="131"/>
      <c r="J158" s="130"/>
      <c r="K158" s="132"/>
      <c r="L158" s="132"/>
      <c r="M158" s="132"/>
      <c r="N158" s="132"/>
      <c r="O158" s="132"/>
      <c r="P158" s="132"/>
      <c r="Q158" s="132"/>
      <c r="R158" s="130"/>
      <c r="S158" s="130"/>
      <c r="T158" s="130"/>
      <c r="U158" s="130"/>
      <c r="V158" s="130"/>
      <c r="W158" s="130"/>
      <c r="X158" s="130"/>
      <c r="Y158" s="133"/>
      <c r="Z158" s="130"/>
      <c r="AA158" s="134"/>
      <c r="AB158" s="130"/>
      <c r="AC158" s="130"/>
      <c r="AD158" s="130"/>
      <c r="AE158" s="130"/>
    </row>
    <row r="159" spans="1:31" ht="14.25" customHeight="1" x14ac:dyDescent="0.3">
      <c r="A159" s="130"/>
      <c r="B159" s="130"/>
      <c r="C159" s="130"/>
      <c r="D159" s="130"/>
      <c r="E159" s="130"/>
      <c r="F159" s="130"/>
      <c r="G159" s="130"/>
      <c r="H159" s="130"/>
      <c r="I159" s="131"/>
      <c r="J159" s="130"/>
      <c r="K159" s="132"/>
      <c r="L159" s="132"/>
      <c r="M159" s="132"/>
      <c r="N159" s="132"/>
      <c r="O159" s="132"/>
      <c r="P159" s="132"/>
      <c r="Q159" s="132"/>
      <c r="R159" s="130"/>
      <c r="S159" s="130"/>
      <c r="T159" s="130"/>
      <c r="U159" s="130"/>
      <c r="V159" s="130"/>
      <c r="W159" s="130"/>
      <c r="X159" s="130"/>
      <c r="Y159" s="133"/>
      <c r="Z159" s="130"/>
      <c r="AA159" s="134"/>
      <c r="AB159" s="130"/>
      <c r="AC159" s="130"/>
      <c r="AD159" s="130"/>
      <c r="AE159" s="130"/>
    </row>
    <row r="160" spans="1:31" ht="14.25" customHeight="1" x14ac:dyDescent="0.3">
      <c r="A160" s="130"/>
      <c r="B160" s="130"/>
      <c r="C160" s="130"/>
      <c r="D160" s="130"/>
      <c r="E160" s="130"/>
      <c r="F160" s="130"/>
      <c r="G160" s="130"/>
      <c r="H160" s="130"/>
      <c r="I160" s="131"/>
      <c r="J160" s="130"/>
      <c r="K160" s="132"/>
      <c r="L160" s="132"/>
      <c r="M160" s="132"/>
      <c r="N160" s="132"/>
      <c r="O160" s="132"/>
      <c r="P160" s="132"/>
      <c r="Q160" s="132"/>
      <c r="R160" s="130"/>
      <c r="S160" s="130"/>
      <c r="T160" s="130"/>
      <c r="U160" s="130"/>
      <c r="V160" s="130"/>
      <c r="W160" s="130"/>
      <c r="X160" s="130"/>
      <c r="Y160" s="133"/>
      <c r="Z160" s="130"/>
      <c r="AA160" s="134"/>
      <c r="AB160" s="130"/>
      <c r="AC160" s="130"/>
      <c r="AD160" s="130"/>
      <c r="AE160" s="130"/>
    </row>
    <row r="161" spans="1:31" ht="14.25" customHeight="1" x14ac:dyDescent="0.3">
      <c r="A161" s="130"/>
      <c r="B161" s="130"/>
      <c r="C161" s="130"/>
      <c r="D161" s="130"/>
      <c r="E161" s="130"/>
      <c r="F161" s="130"/>
      <c r="G161" s="130"/>
      <c r="H161" s="130"/>
      <c r="I161" s="131"/>
      <c r="J161" s="130"/>
      <c r="K161" s="132"/>
      <c r="L161" s="132"/>
      <c r="M161" s="132"/>
      <c r="N161" s="132"/>
      <c r="O161" s="132"/>
      <c r="P161" s="132"/>
      <c r="Q161" s="132"/>
      <c r="R161" s="130"/>
      <c r="S161" s="130"/>
      <c r="T161" s="130"/>
      <c r="U161" s="130"/>
      <c r="V161" s="130"/>
      <c r="W161" s="130"/>
      <c r="X161" s="130"/>
      <c r="Y161" s="133"/>
      <c r="Z161" s="130"/>
      <c r="AA161" s="134"/>
      <c r="AB161" s="130"/>
      <c r="AC161" s="130"/>
      <c r="AD161" s="130"/>
      <c r="AE161" s="130"/>
    </row>
    <row r="162" spans="1:31" ht="14.25" customHeight="1" x14ac:dyDescent="0.3">
      <c r="A162" s="130"/>
      <c r="B162" s="130"/>
      <c r="C162" s="130"/>
      <c r="D162" s="130"/>
      <c r="E162" s="130"/>
      <c r="F162" s="130"/>
      <c r="G162" s="130"/>
      <c r="H162" s="130"/>
      <c r="I162" s="131"/>
      <c r="J162" s="130"/>
      <c r="K162" s="132"/>
      <c r="L162" s="132"/>
      <c r="M162" s="132"/>
      <c r="N162" s="132"/>
      <c r="O162" s="132"/>
      <c r="P162" s="132"/>
      <c r="Q162" s="132"/>
      <c r="R162" s="130"/>
      <c r="S162" s="130"/>
      <c r="T162" s="130"/>
      <c r="U162" s="130"/>
      <c r="V162" s="130"/>
      <c r="W162" s="130"/>
      <c r="X162" s="130"/>
      <c r="Y162" s="133"/>
      <c r="Z162" s="130"/>
      <c r="AA162" s="134"/>
      <c r="AB162" s="130"/>
      <c r="AC162" s="130"/>
      <c r="AD162" s="130"/>
      <c r="AE162" s="130"/>
    </row>
    <row r="163" spans="1:31" ht="14.25" customHeight="1" x14ac:dyDescent="0.3">
      <c r="A163" s="130"/>
      <c r="B163" s="130"/>
      <c r="C163" s="130"/>
      <c r="D163" s="130"/>
      <c r="E163" s="130"/>
      <c r="F163" s="130"/>
      <c r="G163" s="130"/>
      <c r="H163" s="130"/>
      <c r="I163" s="131"/>
      <c r="J163" s="130"/>
      <c r="K163" s="132"/>
      <c r="L163" s="132"/>
      <c r="M163" s="132"/>
      <c r="N163" s="132"/>
      <c r="O163" s="132"/>
      <c r="P163" s="132"/>
      <c r="Q163" s="132"/>
      <c r="R163" s="130"/>
      <c r="S163" s="130"/>
      <c r="T163" s="130"/>
      <c r="U163" s="130"/>
      <c r="V163" s="130"/>
      <c r="W163" s="130"/>
      <c r="X163" s="130"/>
      <c r="Y163" s="133"/>
      <c r="Z163" s="130"/>
      <c r="AA163" s="134"/>
      <c r="AB163" s="130"/>
      <c r="AC163" s="130"/>
      <c r="AD163" s="130"/>
      <c r="AE163" s="130"/>
    </row>
    <row r="164" spans="1:31" ht="14.25" customHeight="1" x14ac:dyDescent="0.3">
      <c r="A164" s="130"/>
      <c r="B164" s="130"/>
      <c r="C164" s="130"/>
      <c r="D164" s="130"/>
      <c r="E164" s="130"/>
      <c r="F164" s="130"/>
      <c r="G164" s="130"/>
      <c r="H164" s="130"/>
      <c r="I164" s="131"/>
      <c r="J164" s="130"/>
      <c r="K164" s="132"/>
      <c r="L164" s="132"/>
      <c r="M164" s="132"/>
      <c r="N164" s="132"/>
      <c r="O164" s="132"/>
      <c r="P164" s="132"/>
      <c r="Q164" s="132"/>
      <c r="R164" s="130"/>
      <c r="S164" s="130"/>
      <c r="T164" s="130"/>
      <c r="U164" s="130"/>
      <c r="V164" s="130"/>
      <c r="W164" s="130"/>
      <c r="X164" s="130"/>
      <c r="Y164" s="133"/>
      <c r="Z164" s="130"/>
      <c r="AA164" s="134"/>
      <c r="AB164" s="130"/>
      <c r="AC164" s="130"/>
      <c r="AD164" s="130"/>
      <c r="AE164" s="130"/>
    </row>
    <row r="165" spans="1:31" ht="14.25" customHeight="1" x14ac:dyDescent="0.3">
      <c r="A165" s="130"/>
      <c r="B165" s="130"/>
      <c r="C165" s="130"/>
      <c r="D165" s="130"/>
      <c r="E165" s="130"/>
      <c r="F165" s="130"/>
      <c r="G165" s="130"/>
      <c r="H165" s="130"/>
      <c r="I165" s="131"/>
      <c r="J165" s="130"/>
      <c r="K165" s="132"/>
      <c r="L165" s="132"/>
      <c r="M165" s="132"/>
      <c r="N165" s="132"/>
      <c r="O165" s="132"/>
      <c r="P165" s="132"/>
      <c r="Q165" s="132"/>
      <c r="R165" s="130"/>
      <c r="S165" s="130"/>
      <c r="T165" s="130"/>
      <c r="U165" s="130"/>
      <c r="V165" s="130"/>
      <c r="W165" s="130"/>
      <c r="X165" s="130"/>
      <c r="Y165" s="133"/>
      <c r="Z165" s="130"/>
      <c r="AA165" s="134"/>
      <c r="AB165" s="130"/>
      <c r="AC165" s="130"/>
      <c r="AD165" s="130"/>
      <c r="AE165" s="130"/>
    </row>
    <row r="166" spans="1:31" ht="14.25" customHeight="1" x14ac:dyDescent="0.3">
      <c r="A166" s="130"/>
      <c r="B166" s="130"/>
      <c r="C166" s="130"/>
      <c r="D166" s="130"/>
      <c r="E166" s="130"/>
      <c r="F166" s="130"/>
      <c r="G166" s="130"/>
      <c r="H166" s="130"/>
      <c r="I166" s="131"/>
      <c r="J166" s="130"/>
      <c r="K166" s="132"/>
      <c r="L166" s="132"/>
      <c r="M166" s="132"/>
      <c r="N166" s="132"/>
      <c r="O166" s="132"/>
      <c r="P166" s="132"/>
      <c r="Q166" s="132"/>
      <c r="R166" s="130"/>
      <c r="S166" s="130"/>
      <c r="T166" s="130"/>
      <c r="U166" s="130"/>
      <c r="V166" s="130"/>
      <c r="W166" s="130"/>
      <c r="X166" s="130"/>
      <c r="Y166" s="133"/>
      <c r="Z166" s="130"/>
      <c r="AA166" s="134"/>
      <c r="AB166" s="130"/>
      <c r="AC166" s="130"/>
      <c r="AD166" s="130"/>
      <c r="AE166" s="130"/>
    </row>
    <row r="167" spans="1:31" ht="14.25" customHeight="1" x14ac:dyDescent="0.3">
      <c r="A167" s="130"/>
      <c r="B167" s="130"/>
      <c r="C167" s="130"/>
      <c r="D167" s="130"/>
      <c r="E167" s="130"/>
      <c r="F167" s="130"/>
      <c r="G167" s="130"/>
      <c r="H167" s="130"/>
      <c r="I167" s="131"/>
      <c r="J167" s="130"/>
      <c r="K167" s="132"/>
      <c r="L167" s="132"/>
      <c r="M167" s="132"/>
      <c r="N167" s="132"/>
      <c r="O167" s="132"/>
      <c r="P167" s="132"/>
      <c r="Q167" s="132"/>
      <c r="R167" s="130"/>
      <c r="S167" s="130"/>
      <c r="T167" s="130"/>
      <c r="U167" s="130"/>
      <c r="V167" s="130"/>
      <c r="W167" s="130"/>
      <c r="X167" s="130"/>
      <c r="Y167" s="133"/>
      <c r="Z167" s="130"/>
      <c r="AA167" s="134"/>
      <c r="AB167" s="130"/>
      <c r="AC167" s="130"/>
      <c r="AD167" s="130"/>
      <c r="AE167" s="130"/>
    </row>
    <row r="168" spans="1:31" ht="14.25" customHeight="1" x14ac:dyDescent="0.3">
      <c r="A168" s="130"/>
      <c r="B168" s="130"/>
      <c r="C168" s="130"/>
      <c r="D168" s="130"/>
      <c r="E168" s="130"/>
      <c r="F168" s="130"/>
      <c r="G168" s="130"/>
      <c r="H168" s="130"/>
      <c r="I168" s="131"/>
      <c r="J168" s="130"/>
      <c r="K168" s="132"/>
      <c r="L168" s="132"/>
      <c r="M168" s="132"/>
      <c r="N168" s="132"/>
      <c r="O168" s="132"/>
      <c r="P168" s="132"/>
      <c r="Q168" s="132"/>
      <c r="R168" s="130"/>
      <c r="S168" s="130"/>
      <c r="T168" s="130"/>
      <c r="U168" s="130"/>
      <c r="V168" s="130"/>
      <c r="W168" s="130"/>
      <c r="X168" s="130"/>
      <c r="Y168" s="133"/>
      <c r="Z168" s="130"/>
      <c r="AA168" s="134"/>
      <c r="AB168" s="130"/>
      <c r="AC168" s="130"/>
      <c r="AD168" s="130"/>
      <c r="AE168" s="130"/>
    </row>
    <row r="169" spans="1:31" ht="14.25" customHeight="1" x14ac:dyDescent="0.3">
      <c r="A169" s="130"/>
      <c r="B169" s="130"/>
      <c r="C169" s="130"/>
      <c r="D169" s="130"/>
      <c r="E169" s="130"/>
      <c r="F169" s="130"/>
      <c r="G169" s="130"/>
      <c r="H169" s="130"/>
      <c r="I169" s="131"/>
      <c r="J169" s="130"/>
      <c r="K169" s="132"/>
      <c r="L169" s="132"/>
      <c r="M169" s="132"/>
      <c r="N169" s="132"/>
      <c r="O169" s="132"/>
      <c r="P169" s="132"/>
      <c r="Q169" s="132"/>
      <c r="R169" s="130"/>
      <c r="S169" s="130"/>
      <c r="T169" s="130"/>
      <c r="U169" s="130"/>
      <c r="V169" s="130"/>
      <c r="W169" s="130"/>
      <c r="X169" s="130"/>
      <c r="Y169" s="133"/>
      <c r="Z169" s="130"/>
      <c r="AA169" s="134"/>
      <c r="AB169" s="130"/>
      <c r="AC169" s="130"/>
      <c r="AD169" s="130"/>
      <c r="AE169" s="130"/>
    </row>
    <row r="170" spans="1:31" ht="14.25" customHeight="1" x14ac:dyDescent="0.3">
      <c r="A170" s="130"/>
      <c r="B170" s="130"/>
      <c r="C170" s="130"/>
      <c r="D170" s="130"/>
      <c r="E170" s="130"/>
      <c r="F170" s="130"/>
      <c r="G170" s="130"/>
      <c r="H170" s="130"/>
      <c r="I170" s="131"/>
      <c r="J170" s="130"/>
      <c r="K170" s="132"/>
      <c r="L170" s="132"/>
      <c r="M170" s="132"/>
      <c r="N170" s="132"/>
      <c r="O170" s="132"/>
      <c r="P170" s="132"/>
      <c r="Q170" s="132"/>
      <c r="R170" s="130"/>
      <c r="S170" s="130"/>
      <c r="T170" s="130"/>
      <c r="U170" s="130"/>
      <c r="V170" s="130"/>
      <c r="W170" s="130"/>
      <c r="X170" s="130"/>
      <c r="Y170" s="133"/>
      <c r="Z170" s="130"/>
      <c r="AA170" s="134"/>
      <c r="AB170" s="130"/>
      <c r="AC170" s="130"/>
      <c r="AD170" s="130"/>
      <c r="AE170" s="130"/>
    </row>
    <row r="171" spans="1:31" ht="14.25" customHeight="1" x14ac:dyDescent="0.3">
      <c r="A171" s="130"/>
      <c r="B171" s="130"/>
      <c r="C171" s="130"/>
      <c r="D171" s="130"/>
      <c r="E171" s="130"/>
      <c r="F171" s="130"/>
      <c r="G171" s="130"/>
      <c r="H171" s="130"/>
      <c r="I171" s="131"/>
      <c r="J171" s="130"/>
      <c r="K171" s="132"/>
      <c r="L171" s="132"/>
      <c r="M171" s="132"/>
      <c r="N171" s="132"/>
      <c r="O171" s="132"/>
      <c r="P171" s="132"/>
      <c r="Q171" s="132"/>
      <c r="R171" s="130"/>
      <c r="S171" s="130"/>
      <c r="T171" s="130"/>
      <c r="U171" s="130"/>
      <c r="V171" s="130"/>
      <c r="W171" s="130"/>
      <c r="X171" s="130"/>
      <c r="Y171" s="133"/>
      <c r="Z171" s="130"/>
      <c r="AA171" s="134"/>
      <c r="AB171" s="130"/>
      <c r="AC171" s="130"/>
      <c r="AD171" s="130"/>
      <c r="AE171" s="130"/>
    </row>
    <row r="172" spans="1:31" ht="14.25" customHeight="1" x14ac:dyDescent="0.3">
      <c r="A172" s="130"/>
      <c r="B172" s="130"/>
      <c r="C172" s="130"/>
      <c r="D172" s="130"/>
      <c r="E172" s="130"/>
      <c r="F172" s="130"/>
      <c r="G172" s="130"/>
      <c r="H172" s="130"/>
      <c r="I172" s="131"/>
      <c r="J172" s="130"/>
      <c r="K172" s="132"/>
      <c r="L172" s="132"/>
      <c r="M172" s="132"/>
      <c r="N172" s="132"/>
      <c r="O172" s="132"/>
      <c r="P172" s="132"/>
      <c r="Q172" s="132"/>
      <c r="R172" s="130"/>
      <c r="S172" s="130"/>
      <c r="T172" s="130"/>
      <c r="U172" s="130"/>
      <c r="V172" s="130"/>
      <c r="W172" s="130"/>
      <c r="X172" s="130"/>
      <c r="Y172" s="133"/>
      <c r="Z172" s="130"/>
      <c r="AA172" s="134"/>
      <c r="AB172" s="130"/>
      <c r="AC172" s="130"/>
      <c r="AD172" s="130"/>
      <c r="AE172" s="130"/>
    </row>
    <row r="173" spans="1:31" ht="14.25" customHeight="1" x14ac:dyDescent="0.3">
      <c r="A173" s="130"/>
      <c r="B173" s="130"/>
      <c r="C173" s="130"/>
      <c r="D173" s="130"/>
      <c r="E173" s="130"/>
      <c r="F173" s="130"/>
      <c r="G173" s="130"/>
      <c r="H173" s="130"/>
      <c r="I173" s="131"/>
      <c r="J173" s="130"/>
      <c r="K173" s="132"/>
      <c r="L173" s="132"/>
      <c r="M173" s="132"/>
      <c r="N173" s="132"/>
      <c r="O173" s="132"/>
      <c r="P173" s="132"/>
      <c r="Q173" s="132"/>
      <c r="R173" s="130"/>
      <c r="S173" s="130"/>
      <c r="T173" s="130"/>
      <c r="U173" s="130"/>
      <c r="V173" s="130"/>
      <c r="W173" s="130"/>
      <c r="X173" s="130"/>
      <c r="Y173" s="133"/>
      <c r="Z173" s="130"/>
      <c r="AA173" s="134"/>
      <c r="AB173" s="130"/>
      <c r="AC173" s="130"/>
      <c r="AD173" s="130"/>
      <c r="AE173" s="130"/>
    </row>
    <row r="174" spans="1:31" ht="14.25" customHeight="1" x14ac:dyDescent="0.3">
      <c r="A174" s="130"/>
      <c r="B174" s="130"/>
      <c r="C174" s="130"/>
      <c r="D174" s="130"/>
      <c r="E174" s="130"/>
      <c r="F174" s="130"/>
      <c r="G174" s="130"/>
      <c r="H174" s="130"/>
      <c r="I174" s="131"/>
      <c r="J174" s="130"/>
      <c r="K174" s="132"/>
      <c r="L174" s="132"/>
      <c r="M174" s="132"/>
      <c r="N174" s="132"/>
      <c r="O174" s="132"/>
      <c r="P174" s="132"/>
      <c r="Q174" s="132"/>
      <c r="R174" s="130"/>
      <c r="S174" s="130"/>
      <c r="T174" s="130"/>
      <c r="U174" s="130"/>
      <c r="V174" s="130"/>
      <c r="W174" s="130"/>
      <c r="X174" s="130"/>
      <c r="Y174" s="133"/>
      <c r="Z174" s="130"/>
      <c r="AA174" s="134"/>
      <c r="AB174" s="130"/>
      <c r="AC174" s="130"/>
      <c r="AD174" s="130"/>
      <c r="AE174" s="130"/>
    </row>
    <row r="175" spans="1:31" ht="14.25" customHeight="1" x14ac:dyDescent="0.3">
      <c r="A175" s="130"/>
      <c r="B175" s="130"/>
      <c r="C175" s="130"/>
      <c r="D175" s="130"/>
      <c r="E175" s="130"/>
      <c r="F175" s="130"/>
      <c r="G175" s="130"/>
      <c r="H175" s="130"/>
      <c r="I175" s="131"/>
      <c r="J175" s="130"/>
      <c r="K175" s="132"/>
      <c r="L175" s="132"/>
      <c r="M175" s="132"/>
      <c r="N175" s="132"/>
      <c r="O175" s="132"/>
      <c r="P175" s="132"/>
      <c r="Q175" s="132"/>
      <c r="R175" s="130"/>
      <c r="S175" s="130"/>
      <c r="T175" s="130"/>
      <c r="U175" s="130"/>
      <c r="V175" s="130"/>
      <c r="W175" s="130"/>
      <c r="X175" s="130"/>
      <c r="Y175" s="133"/>
      <c r="Z175" s="130"/>
      <c r="AA175" s="134"/>
      <c r="AB175" s="130"/>
      <c r="AC175" s="130"/>
      <c r="AD175" s="130"/>
      <c r="AE175" s="130"/>
    </row>
    <row r="176" spans="1:31" ht="14.25" customHeight="1" x14ac:dyDescent="0.3">
      <c r="A176" s="130"/>
      <c r="B176" s="130"/>
      <c r="C176" s="130"/>
      <c r="D176" s="130"/>
      <c r="E176" s="130"/>
      <c r="F176" s="130"/>
      <c r="G176" s="130"/>
      <c r="H176" s="130"/>
      <c r="I176" s="131"/>
      <c r="J176" s="130"/>
      <c r="K176" s="132"/>
      <c r="L176" s="132"/>
      <c r="M176" s="132"/>
      <c r="N176" s="132"/>
      <c r="O176" s="132"/>
      <c r="P176" s="132"/>
      <c r="Q176" s="132"/>
      <c r="R176" s="130"/>
      <c r="S176" s="130"/>
      <c r="T176" s="130"/>
      <c r="U176" s="130"/>
      <c r="V176" s="130"/>
      <c r="W176" s="130"/>
      <c r="X176" s="130"/>
      <c r="Y176" s="133"/>
      <c r="Z176" s="130"/>
      <c r="AA176" s="134"/>
      <c r="AB176" s="130"/>
      <c r="AC176" s="130"/>
      <c r="AD176" s="130"/>
      <c r="AE176" s="130"/>
    </row>
    <row r="177" spans="1:31" ht="14.25" customHeight="1" x14ac:dyDescent="0.3">
      <c r="A177" s="130"/>
      <c r="B177" s="130"/>
      <c r="C177" s="130"/>
      <c r="D177" s="130"/>
      <c r="E177" s="130"/>
      <c r="F177" s="130"/>
      <c r="G177" s="130"/>
      <c r="H177" s="130"/>
      <c r="I177" s="131"/>
      <c r="J177" s="130"/>
      <c r="K177" s="132"/>
      <c r="L177" s="132"/>
      <c r="M177" s="132"/>
      <c r="N177" s="132"/>
      <c r="O177" s="132"/>
      <c r="P177" s="132"/>
      <c r="Q177" s="132"/>
      <c r="R177" s="130"/>
      <c r="S177" s="130"/>
      <c r="T177" s="130"/>
      <c r="U177" s="130"/>
      <c r="V177" s="130"/>
      <c r="W177" s="130"/>
      <c r="X177" s="130"/>
      <c r="Y177" s="133"/>
      <c r="Z177" s="130"/>
      <c r="AA177" s="134"/>
      <c r="AB177" s="130"/>
      <c r="AC177" s="130"/>
      <c r="AD177" s="130"/>
      <c r="AE177" s="130"/>
    </row>
    <row r="178" spans="1:31" ht="14.25" customHeight="1" x14ac:dyDescent="0.3">
      <c r="A178" s="130"/>
      <c r="B178" s="130"/>
      <c r="C178" s="130"/>
      <c r="D178" s="130"/>
      <c r="E178" s="130"/>
      <c r="F178" s="130"/>
      <c r="G178" s="130"/>
      <c r="H178" s="130"/>
      <c r="I178" s="131"/>
      <c r="J178" s="130"/>
      <c r="K178" s="132"/>
      <c r="L178" s="132"/>
      <c r="M178" s="132"/>
      <c r="N178" s="132"/>
      <c r="O178" s="132"/>
      <c r="P178" s="132"/>
      <c r="Q178" s="132"/>
      <c r="R178" s="130"/>
      <c r="S178" s="130"/>
      <c r="T178" s="130"/>
      <c r="U178" s="130"/>
      <c r="V178" s="130"/>
      <c r="W178" s="130"/>
      <c r="X178" s="130"/>
      <c r="Y178" s="133"/>
      <c r="Z178" s="130"/>
      <c r="AA178" s="134"/>
      <c r="AB178" s="130"/>
      <c r="AC178" s="130"/>
      <c r="AD178" s="130"/>
      <c r="AE178" s="130"/>
    </row>
    <row r="179" spans="1:31" ht="14.25" customHeight="1" x14ac:dyDescent="0.3">
      <c r="A179" s="130"/>
      <c r="B179" s="130"/>
      <c r="C179" s="130"/>
      <c r="D179" s="130"/>
      <c r="E179" s="130"/>
      <c r="F179" s="130"/>
      <c r="G179" s="130"/>
      <c r="H179" s="130"/>
      <c r="I179" s="131"/>
      <c r="J179" s="130"/>
      <c r="K179" s="132"/>
      <c r="L179" s="132"/>
      <c r="M179" s="132"/>
      <c r="N179" s="132"/>
      <c r="O179" s="132"/>
      <c r="P179" s="132"/>
      <c r="Q179" s="132"/>
      <c r="R179" s="130"/>
      <c r="S179" s="130"/>
      <c r="T179" s="130"/>
      <c r="U179" s="130"/>
      <c r="V179" s="130"/>
      <c r="W179" s="130"/>
      <c r="X179" s="130"/>
      <c r="Y179" s="133"/>
      <c r="Z179" s="130"/>
      <c r="AA179" s="134"/>
      <c r="AB179" s="130"/>
      <c r="AC179" s="130"/>
      <c r="AD179" s="130"/>
      <c r="AE179" s="130"/>
    </row>
    <row r="180" spans="1:31" ht="14.25" customHeight="1" x14ac:dyDescent="0.3">
      <c r="A180" s="130"/>
      <c r="B180" s="130"/>
      <c r="C180" s="130"/>
      <c r="D180" s="130"/>
      <c r="E180" s="130"/>
      <c r="F180" s="130"/>
      <c r="G180" s="130"/>
      <c r="H180" s="130"/>
      <c r="I180" s="131"/>
      <c r="J180" s="130"/>
      <c r="K180" s="132"/>
      <c r="L180" s="132"/>
      <c r="M180" s="132"/>
      <c r="N180" s="132"/>
      <c r="O180" s="132"/>
      <c r="P180" s="132"/>
      <c r="Q180" s="132"/>
      <c r="R180" s="130"/>
      <c r="S180" s="130"/>
      <c r="T180" s="130"/>
      <c r="U180" s="130"/>
      <c r="V180" s="130"/>
      <c r="W180" s="130"/>
      <c r="X180" s="130"/>
      <c r="Y180" s="133"/>
      <c r="Z180" s="130"/>
      <c r="AA180" s="134"/>
      <c r="AB180" s="130"/>
      <c r="AC180" s="130"/>
      <c r="AD180" s="130"/>
      <c r="AE180" s="130"/>
    </row>
    <row r="181" spans="1:31" ht="14.25" customHeight="1" x14ac:dyDescent="0.3">
      <c r="A181" s="130"/>
      <c r="B181" s="130"/>
      <c r="C181" s="130"/>
      <c r="D181" s="130"/>
      <c r="E181" s="130"/>
      <c r="F181" s="130"/>
      <c r="G181" s="130"/>
      <c r="H181" s="130"/>
      <c r="I181" s="131"/>
      <c r="J181" s="130"/>
      <c r="K181" s="132"/>
      <c r="L181" s="132"/>
      <c r="M181" s="132"/>
      <c r="N181" s="132"/>
      <c r="O181" s="132"/>
      <c r="P181" s="132"/>
      <c r="Q181" s="132"/>
      <c r="R181" s="130"/>
      <c r="S181" s="130"/>
      <c r="T181" s="130"/>
      <c r="U181" s="130"/>
      <c r="V181" s="130"/>
      <c r="W181" s="130"/>
      <c r="X181" s="130"/>
      <c r="Y181" s="133"/>
      <c r="Z181" s="130"/>
      <c r="AA181" s="134"/>
      <c r="AB181" s="130"/>
      <c r="AC181" s="130"/>
      <c r="AD181" s="130"/>
      <c r="AE181" s="130"/>
    </row>
    <row r="182" spans="1:31" ht="14.25" customHeight="1" x14ac:dyDescent="0.3">
      <c r="A182" s="130"/>
      <c r="B182" s="130"/>
      <c r="C182" s="130"/>
      <c r="D182" s="130"/>
      <c r="E182" s="130"/>
      <c r="F182" s="130"/>
      <c r="G182" s="130"/>
      <c r="H182" s="130"/>
      <c r="I182" s="131"/>
      <c r="J182" s="130"/>
      <c r="K182" s="132"/>
      <c r="L182" s="132"/>
      <c r="M182" s="132"/>
      <c r="N182" s="132"/>
      <c r="O182" s="132"/>
      <c r="P182" s="132"/>
      <c r="Q182" s="132"/>
      <c r="R182" s="130"/>
      <c r="S182" s="130"/>
      <c r="T182" s="130"/>
      <c r="U182" s="130"/>
      <c r="V182" s="130"/>
      <c r="W182" s="130"/>
      <c r="X182" s="130"/>
      <c r="Y182" s="133"/>
      <c r="Z182" s="130"/>
      <c r="AA182" s="134"/>
      <c r="AB182" s="130"/>
      <c r="AC182" s="130"/>
      <c r="AD182" s="130"/>
      <c r="AE182" s="130"/>
    </row>
    <row r="183" spans="1:31" ht="14.25" customHeight="1" x14ac:dyDescent="0.3">
      <c r="A183" s="130"/>
      <c r="B183" s="130"/>
      <c r="C183" s="130"/>
      <c r="D183" s="130"/>
      <c r="E183" s="130"/>
      <c r="F183" s="130"/>
      <c r="G183" s="130"/>
      <c r="H183" s="130"/>
      <c r="I183" s="131"/>
      <c r="J183" s="130"/>
      <c r="K183" s="132"/>
      <c r="L183" s="132"/>
      <c r="M183" s="132"/>
      <c r="N183" s="132"/>
      <c r="O183" s="132"/>
      <c r="P183" s="132"/>
      <c r="Q183" s="132"/>
      <c r="R183" s="130"/>
      <c r="S183" s="130"/>
      <c r="T183" s="130"/>
      <c r="U183" s="130"/>
      <c r="V183" s="130"/>
      <c r="W183" s="130"/>
      <c r="X183" s="130"/>
      <c r="Y183" s="133"/>
      <c r="Z183" s="130"/>
      <c r="AA183" s="134"/>
      <c r="AB183" s="130"/>
      <c r="AC183" s="130"/>
      <c r="AD183" s="130"/>
      <c r="AE183" s="130"/>
    </row>
    <row r="184" spans="1:31" ht="14.25" customHeight="1" x14ac:dyDescent="0.3">
      <c r="A184" s="130"/>
      <c r="B184" s="130"/>
      <c r="C184" s="130"/>
      <c r="D184" s="130"/>
      <c r="E184" s="130"/>
      <c r="F184" s="130"/>
      <c r="G184" s="130"/>
      <c r="H184" s="130"/>
      <c r="I184" s="131"/>
      <c r="J184" s="130"/>
      <c r="K184" s="132"/>
      <c r="L184" s="132"/>
      <c r="M184" s="132"/>
      <c r="N184" s="132"/>
      <c r="O184" s="132"/>
      <c r="P184" s="132"/>
      <c r="Q184" s="132"/>
      <c r="R184" s="130"/>
      <c r="S184" s="130"/>
      <c r="T184" s="130"/>
      <c r="U184" s="130"/>
      <c r="V184" s="130"/>
      <c r="W184" s="130"/>
      <c r="X184" s="130"/>
      <c r="Y184" s="133"/>
      <c r="Z184" s="130"/>
      <c r="AA184" s="134"/>
      <c r="AB184" s="130"/>
      <c r="AC184" s="130"/>
      <c r="AD184" s="130"/>
      <c r="AE184" s="130"/>
    </row>
    <row r="185" spans="1:31" ht="14.25" customHeight="1" x14ac:dyDescent="0.3">
      <c r="A185" s="130"/>
      <c r="B185" s="130"/>
      <c r="C185" s="130"/>
      <c r="D185" s="130"/>
      <c r="E185" s="130"/>
      <c r="F185" s="130"/>
      <c r="G185" s="130"/>
      <c r="H185" s="130"/>
      <c r="I185" s="131"/>
      <c r="J185" s="130"/>
      <c r="K185" s="132"/>
      <c r="L185" s="132"/>
      <c r="M185" s="132"/>
      <c r="N185" s="132"/>
      <c r="O185" s="132"/>
      <c r="P185" s="132"/>
      <c r="Q185" s="132"/>
      <c r="R185" s="130"/>
      <c r="S185" s="130"/>
      <c r="T185" s="130"/>
      <c r="U185" s="130"/>
      <c r="V185" s="130"/>
      <c r="W185" s="130"/>
      <c r="X185" s="130"/>
      <c r="Y185" s="133"/>
      <c r="Z185" s="130"/>
      <c r="AA185" s="134"/>
      <c r="AB185" s="130"/>
      <c r="AC185" s="130"/>
      <c r="AD185" s="130"/>
      <c r="AE185" s="130"/>
    </row>
    <row r="186" spans="1:31" ht="14.25" customHeight="1" x14ac:dyDescent="0.3">
      <c r="A186" s="130"/>
      <c r="B186" s="130"/>
      <c r="C186" s="130"/>
      <c r="D186" s="130"/>
      <c r="E186" s="130"/>
      <c r="F186" s="130"/>
      <c r="G186" s="130"/>
      <c r="H186" s="130"/>
      <c r="I186" s="131"/>
      <c r="J186" s="130"/>
      <c r="K186" s="132"/>
      <c r="L186" s="132"/>
      <c r="M186" s="132"/>
      <c r="N186" s="132"/>
      <c r="O186" s="132"/>
      <c r="P186" s="132"/>
      <c r="Q186" s="132"/>
      <c r="R186" s="130"/>
      <c r="S186" s="130"/>
      <c r="T186" s="130"/>
      <c r="U186" s="130"/>
      <c r="V186" s="130"/>
      <c r="W186" s="130"/>
      <c r="X186" s="130"/>
      <c r="Y186" s="133"/>
      <c r="Z186" s="130"/>
      <c r="AA186" s="134"/>
      <c r="AB186" s="130"/>
      <c r="AC186" s="130"/>
      <c r="AD186" s="130"/>
      <c r="AE186" s="130"/>
    </row>
    <row r="187" spans="1:31" ht="14.25" customHeight="1" x14ac:dyDescent="0.3">
      <c r="A187" s="130"/>
      <c r="B187" s="130"/>
      <c r="C187" s="130"/>
      <c r="D187" s="130"/>
      <c r="E187" s="130"/>
      <c r="F187" s="130"/>
      <c r="G187" s="130"/>
      <c r="H187" s="130"/>
      <c r="I187" s="131"/>
      <c r="J187" s="130"/>
      <c r="K187" s="132"/>
      <c r="L187" s="132"/>
      <c r="M187" s="132"/>
      <c r="N187" s="132"/>
      <c r="O187" s="132"/>
      <c r="P187" s="132"/>
      <c r="Q187" s="132"/>
      <c r="R187" s="130"/>
      <c r="S187" s="130"/>
      <c r="T187" s="130"/>
      <c r="U187" s="130"/>
      <c r="V187" s="130"/>
      <c r="W187" s="130"/>
      <c r="X187" s="130"/>
      <c r="Y187" s="133"/>
      <c r="Z187" s="130"/>
      <c r="AA187" s="134"/>
      <c r="AB187" s="130"/>
      <c r="AC187" s="130"/>
      <c r="AD187" s="130"/>
      <c r="AE187" s="130"/>
    </row>
    <row r="188" spans="1:31" ht="14.25" customHeight="1" x14ac:dyDescent="0.3">
      <c r="A188" s="130"/>
      <c r="B188" s="130"/>
      <c r="C188" s="130"/>
      <c r="D188" s="130"/>
      <c r="E188" s="130"/>
      <c r="F188" s="130"/>
      <c r="G188" s="130"/>
      <c r="H188" s="130"/>
      <c r="I188" s="131"/>
      <c r="J188" s="130"/>
      <c r="K188" s="132"/>
      <c r="L188" s="132"/>
      <c r="M188" s="132"/>
      <c r="N188" s="132"/>
      <c r="O188" s="132"/>
      <c r="P188" s="132"/>
      <c r="Q188" s="132"/>
      <c r="R188" s="130"/>
      <c r="S188" s="130"/>
      <c r="T188" s="130"/>
      <c r="U188" s="130"/>
      <c r="V188" s="130"/>
      <c r="W188" s="130"/>
      <c r="X188" s="130"/>
      <c r="Y188" s="133"/>
      <c r="Z188" s="130"/>
      <c r="AA188" s="134"/>
      <c r="AB188" s="130"/>
      <c r="AC188" s="130"/>
      <c r="AD188" s="130"/>
      <c r="AE188" s="130"/>
    </row>
    <row r="189" spans="1:31" ht="14.25" customHeight="1" x14ac:dyDescent="0.3">
      <c r="A189" s="130"/>
      <c r="B189" s="130"/>
      <c r="C189" s="130"/>
      <c r="D189" s="130"/>
      <c r="E189" s="130"/>
      <c r="F189" s="130"/>
      <c r="G189" s="130"/>
      <c r="H189" s="130"/>
      <c r="I189" s="131"/>
      <c r="J189" s="130"/>
      <c r="K189" s="132"/>
      <c r="L189" s="132"/>
      <c r="M189" s="132"/>
      <c r="N189" s="132"/>
      <c r="O189" s="132"/>
      <c r="P189" s="132"/>
      <c r="Q189" s="132"/>
      <c r="R189" s="130"/>
      <c r="S189" s="130"/>
      <c r="T189" s="130"/>
      <c r="U189" s="130"/>
      <c r="V189" s="130"/>
      <c r="W189" s="130"/>
      <c r="X189" s="130"/>
      <c r="Y189" s="133"/>
      <c r="Z189" s="130"/>
      <c r="AA189" s="134"/>
      <c r="AB189" s="130"/>
      <c r="AC189" s="130"/>
      <c r="AD189" s="130"/>
      <c r="AE189" s="130"/>
    </row>
    <row r="190" spans="1:31" ht="14.25" customHeight="1" x14ac:dyDescent="0.3">
      <c r="A190" s="130"/>
      <c r="B190" s="130"/>
      <c r="C190" s="130"/>
      <c r="D190" s="130"/>
      <c r="E190" s="130"/>
      <c r="F190" s="130"/>
      <c r="G190" s="130"/>
      <c r="H190" s="130"/>
      <c r="I190" s="131"/>
      <c r="J190" s="130"/>
      <c r="K190" s="132"/>
      <c r="L190" s="132"/>
      <c r="M190" s="132"/>
      <c r="N190" s="132"/>
      <c r="O190" s="132"/>
      <c r="P190" s="132"/>
      <c r="Q190" s="132"/>
      <c r="R190" s="130"/>
      <c r="S190" s="130"/>
      <c r="T190" s="130"/>
      <c r="U190" s="130"/>
      <c r="V190" s="130"/>
      <c r="W190" s="130"/>
      <c r="X190" s="130"/>
      <c r="Y190" s="133"/>
      <c r="Z190" s="130"/>
      <c r="AA190" s="134"/>
      <c r="AB190" s="130"/>
      <c r="AC190" s="130"/>
      <c r="AD190" s="130"/>
      <c r="AE190" s="130"/>
    </row>
    <row r="191" spans="1:31" ht="14.25" customHeight="1" x14ac:dyDescent="0.3">
      <c r="A191" s="130"/>
      <c r="B191" s="130"/>
      <c r="C191" s="130"/>
      <c r="D191" s="130"/>
      <c r="E191" s="130"/>
      <c r="F191" s="130"/>
      <c r="G191" s="130"/>
      <c r="H191" s="130"/>
      <c r="I191" s="131"/>
      <c r="J191" s="130"/>
      <c r="K191" s="132"/>
      <c r="L191" s="132"/>
      <c r="M191" s="132"/>
      <c r="N191" s="132"/>
      <c r="O191" s="132"/>
      <c r="P191" s="132"/>
      <c r="Q191" s="132"/>
      <c r="R191" s="130"/>
      <c r="S191" s="130"/>
      <c r="T191" s="130"/>
      <c r="U191" s="130"/>
      <c r="V191" s="130"/>
      <c r="W191" s="130"/>
      <c r="X191" s="130"/>
      <c r="Y191" s="133"/>
      <c r="Z191" s="130"/>
      <c r="AA191" s="134"/>
      <c r="AB191" s="130"/>
      <c r="AC191" s="130"/>
      <c r="AD191" s="130"/>
      <c r="AE191" s="130"/>
    </row>
    <row r="192" spans="1:31" ht="14.25" customHeight="1" x14ac:dyDescent="0.3">
      <c r="A192" s="130"/>
      <c r="B192" s="130"/>
      <c r="C192" s="130"/>
      <c r="D192" s="130"/>
      <c r="E192" s="130"/>
      <c r="F192" s="130"/>
      <c r="G192" s="130"/>
      <c r="H192" s="130"/>
      <c r="I192" s="131"/>
      <c r="J192" s="130"/>
      <c r="K192" s="132"/>
      <c r="L192" s="132"/>
      <c r="M192" s="132"/>
      <c r="N192" s="132"/>
      <c r="O192" s="132"/>
      <c r="P192" s="132"/>
      <c r="Q192" s="132"/>
      <c r="R192" s="130"/>
      <c r="S192" s="130"/>
      <c r="T192" s="130"/>
      <c r="U192" s="130"/>
      <c r="V192" s="130"/>
      <c r="W192" s="130"/>
      <c r="X192" s="130"/>
      <c r="Y192" s="133"/>
      <c r="Z192" s="130"/>
      <c r="AA192" s="134"/>
      <c r="AB192" s="130"/>
      <c r="AC192" s="130"/>
      <c r="AD192" s="130"/>
      <c r="AE192" s="130"/>
    </row>
    <row r="193" spans="1:31" ht="14.25" customHeight="1" x14ac:dyDescent="0.3">
      <c r="A193" s="130"/>
      <c r="B193" s="130"/>
      <c r="C193" s="130"/>
      <c r="D193" s="130"/>
      <c r="E193" s="130"/>
      <c r="F193" s="130"/>
      <c r="G193" s="130"/>
      <c r="H193" s="130"/>
      <c r="I193" s="131"/>
      <c r="J193" s="130"/>
      <c r="K193" s="132"/>
      <c r="L193" s="132"/>
      <c r="M193" s="132"/>
      <c r="N193" s="132"/>
      <c r="O193" s="132"/>
      <c r="P193" s="132"/>
      <c r="Q193" s="132"/>
      <c r="R193" s="130"/>
      <c r="S193" s="130"/>
      <c r="T193" s="130"/>
      <c r="U193" s="130"/>
      <c r="V193" s="130"/>
      <c r="W193" s="130"/>
      <c r="X193" s="130"/>
      <c r="Y193" s="133"/>
      <c r="Z193" s="130"/>
      <c r="AA193" s="134"/>
      <c r="AB193" s="130"/>
      <c r="AC193" s="130"/>
      <c r="AD193" s="130"/>
      <c r="AE193" s="130"/>
    </row>
    <row r="194" spans="1:31" ht="14.25" customHeight="1" x14ac:dyDescent="0.3">
      <c r="A194" s="130"/>
      <c r="B194" s="130"/>
      <c r="C194" s="130"/>
      <c r="D194" s="130"/>
      <c r="E194" s="130"/>
      <c r="F194" s="130"/>
      <c r="G194" s="130"/>
      <c r="H194" s="130"/>
      <c r="I194" s="131"/>
      <c r="J194" s="130"/>
      <c r="K194" s="132"/>
      <c r="L194" s="132"/>
      <c r="M194" s="132"/>
      <c r="N194" s="132"/>
      <c r="O194" s="132"/>
      <c r="P194" s="132"/>
      <c r="Q194" s="132"/>
      <c r="R194" s="130"/>
      <c r="S194" s="130"/>
      <c r="T194" s="130"/>
      <c r="U194" s="130"/>
      <c r="V194" s="130"/>
      <c r="W194" s="130"/>
      <c r="X194" s="130"/>
      <c r="Y194" s="133"/>
      <c r="Z194" s="130"/>
      <c r="AA194" s="134"/>
      <c r="AB194" s="130"/>
      <c r="AC194" s="130"/>
      <c r="AD194" s="130"/>
      <c r="AE194" s="130"/>
    </row>
    <row r="195" spans="1:31" ht="14.25" customHeight="1" x14ac:dyDescent="0.3">
      <c r="A195" s="130"/>
      <c r="B195" s="130"/>
      <c r="C195" s="130"/>
      <c r="D195" s="130"/>
      <c r="E195" s="130"/>
      <c r="F195" s="130"/>
      <c r="G195" s="130"/>
      <c r="H195" s="130"/>
      <c r="I195" s="131"/>
      <c r="J195" s="130"/>
      <c r="K195" s="132"/>
      <c r="L195" s="132"/>
      <c r="M195" s="132"/>
      <c r="N195" s="132"/>
      <c r="O195" s="132"/>
      <c r="P195" s="132"/>
      <c r="Q195" s="132"/>
      <c r="R195" s="130"/>
      <c r="S195" s="130"/>
      <c r="T195" s="130"/>
      <c r="U195" s="130"/>
      <c r="V195" s="130"/>
      <c r="W195" s="130"/>
      <c r="X195" s="130"/>
      <c r="Y195" s="133"/>
      <c r="Z195" s="130"/>
      <c r="AA195" s="134"/>
      <c r="AB195" s="130"/>
      <c r="AC195" s="130"/>
      <c r="AD195" s="130"/>
      <c r="AE195" s="130"/>
    </row>
    <row r="196" spans="1:31" ht="14.25" customHeight="1" x14ac:dyDescent="0.3">
      <c r="A196" s="130"/>
      <c r="B196" s="130"/>
      <c r="C196" s="130"/>
      <c r="D196" s="130"/>
      <c r="E196" s="130"/>
      <c r="F196" s="130"/>
      <c r="G196" s="130"/>
      <c r="H196" s="130"/>
      <c r="I196" s="131"/>
      <c r="J196" s="130"/>
      <c r="K196" s="132"/>
      <c r="L196" s="132"/>
      <c r="M196" s="132"/>
      <c r="N196" s="132"/>
      <c r="O196" s="132"/>
      <c r="P196" s="132"/>
      <c r="Q196" s="132"/>
      <c r="R196" s="130"/>
      <c r="S196" s="130"/>
      <c r="T196" s="130"/>
      <c r="U196" s="130"/>
      <c r="V196" s="130"/>
      <c r="W196" s="130"/>
      <c r="X196" s="130"/>
      <c r="Y196" s="133"/>
      <c r="Z196" s="130"/>
      <c r="AA196" s="134"/>
      <c r="AB196" s="130"/>
      <c r="AC196" s="130"/>
      <c r="AD196" s="130"/>
      <c r="AE196" s="130"/>
    </row>
    <row r="197" spans="1:31" ht="14.25" customHeight="1" x14ac:dyDescent="0.3">
      <c r="A197" s="130"/>
      <c r="B197" s="130"/>
      <c r="C197" s="130"/>
      <c r="D197" s="130"/>
      <c r="E197" s="130"/>
      <c r="F197" s="130"/>
      <c r="G197" s="130"/>
      <c r="H197" s="130"/>
      <c r="I197" s="131"/>
      <c r="J197" s="130"/>
      <c r="K197" s="132"/>
      <c r="L197" s="132"/>
      <c r="M197" s="132"/>
      <c r="N197" s="132"/>
      <c r="O197" s="132"/>
      <c r="P197" s="132"/>
      <c r="Q197" s="132"/>
      <c r="R197" s="130"/>
      <c r="S197" s="130"/>
      <c r="T197" s="130"/>
      <c r="U197" s="130"/>
      <c r="V197" s="130"/>
      <c r="W197" s="130"/>
      <c r="X197" s="130"/>
      <c r="Y197" s="133"/>
      <c r="Z197" s="130"/>
      <c r="AA197" s="134"/>
      <c r="AB197" s="130"/>
      <c r="AC197" s="130"/>
      <c r="AD197" s="130"/>
      <c r="AE197" s="130"/>
    </row>
    <row r="198" spans="1:31" ht="14.25" customHeight="1" x14ac:dyDescent="0.3">
      <c r="A198" s="130"/>
      <c r="B198" s="130"/>
      <c r="C198" s="130"/>
      <c r="D198" s="130"/>
      <c r="E198" s="130"/>
      <c r="F198" s="130"/>
      <c r="G198" s="130"/>
      <c r="H198" s="130"/>
      <c r="I198" s="131"/>
      <c r="J198" s="130"/>
      <c r="K198" s="132"/>
      <c r="L198" s="132"/>
      <c r="M198" s="132"/>
      <c r="N198" s="132"/>
      <c r="O198" s="132"/>
      <c r="P198" s="132"/>
      <c r="Q198" s="132"/>
      <c r="R198" s="130"/>
      <c r="S198" s="130"/>
      <c r="T198" s="130"/>
      <c r="U198" s="130"/>
      <c r="V198" s="130"/>
      <c r="W198" s="130"/>
      <c r="X198" s="130"/>
      <c r="Y198" s="133"/>
      <c r="Z198" s="130"/>
      <c r="AA198" s="134"/>
      <c r="AB198" s="130"/>
      <c r="AC198" s="130"/>
      <c r="AD198" s="130"/>
      <c r="AE198" s="130"/>
    </row>
    <row r="199" spans="1:31" ht="14.25" customHeight="1" x14ac:dyDescent="0.3">
      <c r="A199" s="130"/>
      <c r="B199" s="130"/>
      <c r="C199" s="130"/>
      <c r="D199" s="130"/>
      <c r="E199" s="130"/>
      <c r="F199" s="130"/>
      <c r="G199" s="130"/>
      <c r="H199" s="130"/>
      <c r="I199" s="131"/>
      <c r="J199" s="130"/>
      <c r="K199" s="132"/>
      <c r="L199" s="132"/>
      <c r="M199" s="132"/>
      <c r="N199" s="132"/>
      <c r="O199" s="132"/>
      <c r="P199" s="132"/>
      <c r="Q199" s="132"/>
      <c r="R199" s="130"/>
      <c r="S199" s="130"/>
      <c r="T199" s="130"/>
      <c r="U199" s="130"/>
      <c r="V199" s="130"/>
      <c r="W199" s="130"/>
      <c r="X199" s="130"/>
      <c r="Y199" s="133"/>
      <c r="Z199" s="130"/>
      <c r="AA199" s="134"/>
      <c r="AB199" s="130"/>
      <c r="AC199" s="130"/>
      <c r="AD199" s="130"/>
      <c r="AE199" s="130"/>
    </row>
    <row r="200" spans="1:31" ht="14.25" customHeight="1" x14ac:dyDescent="0.3">
      <c r="A200" s="130"/>
      <c r="B200" s="130"/>
      <c r="C200" s="130"/>
      <c r="D200" s="130"/>
      <c r="E200" s="130"/>
      <c r="F200" s="130"/>
      <c r="G200" s="130"/>
      <c r="H200" s="130"/>
      <c r="I200" s="131"/>
      <c r="J200" s="130"/>
      <c r="K200" s="132"/>
      <c r="L200" s="132"/>
      <c r="M200" s="132"/>
      <c r="N200" s="132"/>
      <c r="O200" s="132"/>
      <c r="P200" s="132"/>
      <c r="Q200" s="132"/>
      <c r="R200" s="130"/>
      <c r="S200" s="130"/>
      <c r="T200" s="130"/>
      <c r="U200" s="130"/>
      <c r="V200" s="130"/>
      <c r="W200" s="130"/>
      <c r="X200" s="130"/>
      <c r="Y200" s="133"/>
      <c r="Z200" s="130"/>
      <c r="AA200" s="134"/>
      <c r="AB200" s="130"/>
      <c r="AC200" s="130"/>
      <c r="AD200" s="130"/>
      <c r="AE200" s="130"/>
    </row>
    <row r="201" spans="1:31" ht="14.25" customHeight="1" x14ac:dyDescent="0.3">
      <c r="A201" s="130"/>
      <c r="B201" s="130"/>
      <c r="C201" s="130"/>
      <c r="D201" s="130"/>
      <c r="E201" s="130"/>
      <c r="F201" s="130"/>
      <c r="G201" s="130"/>
      <c r="H201" s="130"/>
      <c r="I201" s="131"/>
      <c r="J201" s="130"/>
      <c r="K201" s="132"/>
      <c r="L201" s="132"/>
      <c r="M201" s="132"/>
      <c r="N201" s="132"/>
      <c r="O201" s="132"/>
      <c r="P201" s="132"/>
      <c r="Q201" s="132"/>
      <c r="R201" s="130"/>
      <c r="S201" s="130"/>
      <c r="T201" s="130"/>
      <c r="U201" s="130"/>
      <c r="V201" s="130"/>
      <c r="W201" s="130"/>
      <c r="X201" s="130"/>
      <c r="Y201" s="133"/>
      <c r="Z201" s="130"/>
      <c r="AA201" s="134"/>
      <c r="AB201" s="130"/>
      <c r="AC201" s="130"/>
      <c r="AD201" s="130"/>
      <c r="AE201" s="130"/>
    </row>
    <row r="202" spans="1:31" ht="14.25" customHeight="1" x14ac:dyDescent="0.3">
      <c r="A202" s="130"/>
      <c r="B202" s="130"/>
      <c r="C202" s="130"/>
      <c r="D202" s="130"/>
      <c r="E202" s="130"/>
      <c r="F202" s="130"/>
      <c r="G202" s="130"/>
      <c r="H202" s="130"/>
      <c r="I202" s="131"/>
      <c r="J202" s="130"/>
      <c r="K202" s="132"/>
      <c r="L202" s="132"/>
      <c r="M202" s="132"/>
      <c r="N202" s="132"/>
      <c r="O202" s="132"/>
      <c r="P202" s="132"/>
      <c r="Q202" s="132"/>
      <c r="R202" s="130"/>
      <c r="S202" s="130"/>
      <c r="T202" s="130"/>
      <c r="U202" s="130"/>
      <c r="V202" s="130"/>
      <c r="W202" s="130"/>
      <c r="X202" s="130"/>
      <c r="Y202" s="133"/>
      <c r="Z202" s="130"/>
      <c r="AA202" s="134"/>
      <c r="AB202" s="130"/>
      <c r="AC202" s="130"/>
      <c r="AD202" s="130"/>
      <c r="AE202" s="130"/>
    </row>
    <row r="203" spans="1:31" ht="14.25" customHeight="1" x14ac:dyDescent="0.3">
      <c r="A203" s="130"/>
      <c r="B203" s="130"/>
      <c r="C203" s="130"/>
      <c r="D203" s="130"/>
      <c r="E203" s="130"/>
      <c r="F203" s="130"/>
      <c r="G203" s="130"/>
      <c r="H203" s="130"/>
      <c r="I203" s="131"/>
      <c r="J203" s="130"/>
      <c r="K203" s="132"/>
      <c r="L203" s="132"/>
      <c r="M203" s="132"/>
      <c r="N203" s="132"/>
      <c r="O203" s="132"/>
      <c r="P203" s="132"/>
      <c r="Q203" s="132"/>
      <c r="R203" s="130"/>
      <c r="S203" s="130"/>
      <c r="T203" s="130"/>
      <c r="U203" s="130"/>
      <c r="V203" s="130"/>
      <c r="W203" s="130"/>
      <c r="X203" s="130"/>
      <c r="Y203" s="133"/>
      <c r="Z203" s="130"/>
      <c r="AA203" s="134"/>
      <c r="AB203" s="130"/>
      <c r="AC203" s="130"/>
      <c r="AD203" s="130"/>
      <c r="AE203" s="130"/>
    </row>
    <row r="204" spans="1:31" ht="14.25" customHeight="1" x14ac:dyDescent="0.3">
      <c r="A204" s="130"/>
      <c r="B204" s="130"/>
      <c r="C204" s="130"/>
      <c r="D204" s="130"/>
      <c r="E204" s="130"/>
      <c r="F204" s="130"/>
      <c r="G204" s="130"/>
      <c r="H204" s="130"/>
      <c r="I204" s="131"/>
      <c r="J204" s="130"/>
      <c r="K204" s="132"/>
      <c r="L204" s="132"/>
      <c r="M204" s="132"/>
      <c r="N204" s="132"/>
      <c r="O204" s="132"/>
      <c r="P204" s="132"/>
      <c r="Q204" s="132"/>
      <c r="R204" s="130"/>
      <c r="S204" s="130"/>
      <c r="T204" s="130"/>
      <c r="U204" s="130"/>
      <c r="V204" s="130"/>
      <c r="W204" s="130"/>
      <c r="X204" s="130"/>
      <c r="Y204" s="133"/>
      <c r="Z204" s="130"/>
      <c r="AA204" s="134"/>
      <c r="AB204" s="130"/>
      <c r="AC204" s="130"/>
      <c r="AD204" s="130"/>
      <c r="AE204" s="130"/>
    </row>
    <row r="205" spans="1:31" ht="14.25" customHeight="1" x14ac:dyDescent="0.3">
      <c r="A205" s="130"/>
      <c r="B205" s="130"/>
      <c r="C205" s="130"/>
      <c r="D205" s="130"/>
      <c r="E205" s="130"/>
      <c r="F205" s="130"/>
      <c r="G205" s="130"/>
      <c r="H205" s="130"/>
      <c r="I205" s="131"/>
      <c r="J205" s="130"/>
      <c r="K205" s="132"/>
      <c r="L205" s="132"/>
      <c r="M205" s="132"/>
      <c r="N205" s="132"/>
      <c r="O205" s="132"/>
      <c r="P205" s="132"/>
      <c r="Q205" s="132"/>
      <c r="R205" s="130"/>
      <c r="S205" s="130"/>
      <c r="T205" s="130"/>
      <c r="U205" s="130"/>
      <c r="V205" s="130"/>
      <c r="W205" s="130"/>
      <c r="X205" s="130"/>
      <c r="Y205" s="133"/>
      <c r="Z205" s="130"/>
      <c r="AA205" s="134"/>
      <c r="AB205" s="130"/>
      <c r="AC205" s="130"/>
      <c r="AD205" s="130"/>
      <c r="AE205" s="130"/>
    </row>
    <row r="206" spans="1:31" ht="14.25" customHeight="1" x14ac:dyDescent="0.3">
      <c r="A206" s="130"/>
      <c r="B206" s="130"/>
      <c r="C206" s="130"/>
      <c r="D206" s="130"/>
      <c r="E206" s="130"/>
      <c r="F206" s="130"/>
      <c r="G206" s="130"/>
      <c r="H206" s="130"/>
      <c r="I206" s="131"/>
      <c r="J206" s="130"/>
      <c r="K206" s="132"/>
      <c r="L206" s="132"/>
      <c r="M206" s="132"/>
      <c r="N206" s="132"/>
      <c r="O206" s="132"/>
      <c r="P206" s="132"/>
      <c r="Q206" s="132"/>
      <c r="R206" s="130"/>
      <c r="S206" s="130"/>
      <c r="T206" s="130"/>
      <c r="U206" s="130"/>
      <c r="V206" s="130"/>
      <c r="W206" s="130"/>
      <c r="X206" s="130"/>
      <c r="Y206" s="133"/>
      <c r="Z206" s="130"/>
      <c r="AA206" s="134"/>
      <c r="AB206" s="130"/>
      <c r="AC206" s="130"/>
      <c r="AD206" s="130"/>
      <c r="AE206" s="130"/>
    </row>
    <row r="207" spans="1:31" ht="14.25" customHeight="1" x14ac:dyDescent="0.3">
      <c r="A207" s="130"/>
      <c r="B207" s="130"/>
      <c r="C207" s="130"/>
      <c r="D207" s="130"/>
      <c r="E207" s="130"/>
      <c r="F207" s="130"/>
      <c r="G207" s="130"/>
      <c r="H207" s="130"/>
      <c r="I207" s="131"/>
      <c r="J207" s="130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</row>
    <row r="208" spans="1:31" ht="14.25" customHeight="1" x14ac:dyDescent="0.3">
      <c r="A208" s="130"/>
      <c r="B208" s="130"/>
      <c r="C208" s="130"/>
      <c r="D208" s="130"/>
      <c r="E208" s="130"/>
      <c r="F208" s="130"/>
      <c r="G208" s="130"/>
      <c r="H208" s="130"/>
      <c r="I208" s="131"/>
      <c r="J208" s="130"/>
      <c r="K208" s="132"/>
      <c r="L208" s="132"/>
      <c r="M208" s="132"/>
      <c r="N208" s="132"/>
      <c r="O208" s="132"/>
      <c r="P208" s="132"/>
      <c r="Q208" s="132"/>
      <c r="R208" s="130"/>
      <c r="S208" s="130"/>
      <c r="T208" s="130"/>
      <c r="U208" s="130"/>
      <c r="V208" s="130"/>
      <c r="W208" s="130"/>
      <c r="X208" s="130"/>
      <c r="Y208" s="133"/>
      <c r="Z208" s="130"/>
      <c r="AA208" s="134"/>
      <c r="AB208" s="130"/>
      <c r="AC208" s="130"/>
      <c r="AD208" s="130"/>
      <c r="AE208" s="130"/>
    </row>
    <row r="209" spans="1:31" ht="14.25" customHeight="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30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30"/>
      <c r="AD209" s="130"/>
      <c r="AE209" s="130"/>
    </row>
    <row r="210" spans="1:31" ht="14.25" customHeight="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30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30"/>
      <c r="AD210" s="130"/>
      <c r="AE210" s="130"/>
    </row>
    <row r="211" spans="1:31" ht="14.25" customHeight="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30"/>
      <c r="K211" s="132"/>
      <c r="L211" s="132"/>
      <c r="M211" s="132"/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30"/>
      <c r="AD211" s="130"/>
      <c r="AE211" s="130"/>
    </row>
    <row r="212" spans="1:31" ht="14.25" customHeight="1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30"/>
      <c r="K212" s="132"/>
      <c r="L212" s="132"/>
      <c r="M212" s="132"/>
      <c r="N212" s="132"/>
      <c r="O212" s="132"/>
      <c r="P212" s="132"/>
      <c r="Q212" s="132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30"/>
      <c r="AD212" s="130"/>
      <c r="AE212" s="130"/>
    </row>
    <row r="213" spans="1:31" ht="14.25" customHeight="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30"/>
      <c r="K213" s="132"/>
      <c r="L213" s="132"/>
      <c r="M213" s="132"/>
      <c r="N213" s="132"/>
      <c r="O213" s="132"/>
      <c r="P213" s="132"/>
      <c r="Q213" s="132"/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30"/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30"/>
      <c r="K214" s="132"/>
      <c r="L214" s="132"/>
      <c r="M214" s="132"/>
      <c r="N214" s="132"/>
      <c r="O214" s="132"/>
      <c r="P214" s="132"/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30"/>
      <c r="K215" s="132"/>
      <c r="L215" s="132"/>
      <c r="M215" s="132"/>
      <c r="N215" s="132"/>
      <c r="O215" s="132"/>
      <c r="P215" s="132"/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30"/>
      <c r="K216" s="132"/>
      <c r="L216" s="132"/>
      <c r="M216" s="132"/>
      <c r="N216" s="132"/>
      <c r="O216" s="132"/>
      <c r="P216" s="132"/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30"/>
      <c r="K217" s="132"/>
      <c r="L217" s="132"/>
      <c r="M217" s="132"/>
      <c r="N217" s="132"/>
      <c r="O217" s="132"/>
      <c r="P217" s="132"/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30"/>
      <c r="K218" s="132"/>
      <c r="L218" s="132"/>
      <c r="M218" s="132"/>
      <c r="N218" s="132"/>
      <c r="O218" s="132"/>
      <c r="P218" s="132"/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30"/>
      <c r="K219" s="132"/>
      <c r="L219" s="132"/>
      <c r="M219" s="132"/>
      <c r="N219" s="132"/>
      <c r="O219" s="132"/>
      <c r="P219" s="132"/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30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30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30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30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30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30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30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30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30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30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30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30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30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30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4.2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30"/>
      <c r="K234" s="132"/>
      <c r="L234" s="132"/>
      <c r="M234" s="132"/>
      <c r="N234" s="132"/>
      <c r="O234" s="132"/>
      <c r="P234" s="132"/>
      <c r="Q234" s="132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4.2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30"/>
      <c r="K235" s="132"/>
      <c r="L235" s="132"/>
      <c r="M235" s="132"/>
      <c r="N235" s="132"/>
      <c r="O235" s="132"/>
      <c r="P235" s="132"/>
      <c r="Q235" s="132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4.2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30"/>
      <c r="K236" s="132"/>
      <c r="L236" s="132"/>
      <c r="M236" s="132"/>
      <c r="N236" s="132"/>
      <c r="O236" s="132"/>
      <c r="P236" s="132"/>
      <c r="Q236" s="132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4.2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30"/>
      <c r="K237" s="132"/>
      <c r="L237" s="132"/>
      <c r="M237" s="132"/>
      <c r="N237" s="132"/>
      <c r="O237" s="132"/>
      <c r="P237" s="132"/>
      <c r="Q237" s="132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4.2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30"/>
      <c r="K238" s="132"/>
      <c r="L238" s="132"/>
      <c r="M238" s="132"/>
      <c r="N238" s="132"/>
      <c r="O238" s="132"/>
      <c r="P238" s="132"/>
      <c r="Q238" s="132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4.2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30"/>
      <c r="K239" s="132"/>
      <c r="L239" s="132"/>
      <c r="M239" s="132"/>
      <c r="N239" s="132"/>
      <c r="O239" s="132"/>
      <c r="P239" s="132"/>
      <c r="Q239" s="132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4.2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30"/>
      <c r="K240" s="132"/>
      <c r="L240" s="132"/>
      <c r="M240" s="132"/>
      <c r="N240" s="132"/>
      <c r="O240" s="132"/>
      <c r="P240" s="132"/>
      <c r="Q240" s="132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4.2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30"/>
      <c r="K241" s="132"/>
      <c r="L241" s="132"/>
      <c r="M241" s="132"/>
      <c r="N241" s="132"/>
      <c r="O241" s="132"/>
      <c r="P241" s="132"/>
      <c r="Q241" s="132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4.2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30"/>
      <c r="K242" s="132"/>
      <c r="L242" s="132"/>
      <c r="M242" s="132"/>
      <c r="N242" s="132"/>
      <c r="O242" s="132"/>
      <c r="P242" s="132"/>
      <c r="Q242" s="132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4.2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30"/>
      <c r="K243" s="132"/>
      <c r="L243" s="132"/>
      <c r="M243" s="132"/>
      <c r="N243" s="132"/>
      <c r="O243" s="132"/>
      <c r="P243" s="132"/>
      <c r="Q243" s="132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4.2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30"/>
      <c r="K244" s="132"/>
      <c r="L244" s="132"/>
      <c r="M244" s="132"/>
      <c r="N244" s="132"/>
      <c r="O244" s="132"/>
      <c r="P244" s="132"/>
      <c r="Q244" s="132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4.2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30"/>
      <c r="K245" s="132"/>
      <c r="L245" s="132"/>
      <c r="M245" s="132"/>
      <c r="N245" s="132"/>
      <c r="O245" s="132"/>
      <c r="P245" s="132"/>
      <c r="Q245" s="132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4.2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30"/>
      <c r="K246" s="132"/>
      <c r="L246" s="132"/>
      <c r="M246" s="132"/>
      <c r="N246" s="132"/>
      <c r="O246" s="132"/>
      <c r="P246" s="132"/>
      <c r="Q246" s="132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4.2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30"/>
      <c r="K247" s="132"/>
      <c r="L247" s="132"/>
      <c r="M247" s="132"/>
      <c r="N247" s="132"/>
      <c r="O247" s="132"/>
      <c r="P247" s="132"/>
      <c r="Q247" s="132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4.2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30"/>
      <c r="K248" s="132"/>
      <c r="L248" s="132"/>
      <c r="M248" s="132"/>
      <c r="N248" s="132"/>
      <c r="O248" s="132"/>
      <c r="P248" s="132"/>
      <c r="Q248" s="132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5.7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5.7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5.7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5.7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5.7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5.7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5.7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5.7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5.7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5.7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5.7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5.7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5.7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5.7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5.7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5.7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5.7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5.7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5.7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5.7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5.7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5.7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5.7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5.7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5.7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5.7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5.7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5.7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5.7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5.7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5.7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5.7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5.7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5.7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5.7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5.7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5.7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5.7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5.7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5.7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5.7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5.7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5.7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5.7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5.7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5.7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5.7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5.7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5.7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5.7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5.7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5.7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5.7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5.7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5.7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5.7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5.7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5.7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5.7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5.7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5.7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5.7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5.7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5.7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5.7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5.7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5.7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5.7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5.7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5.7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5.7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5.7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5.7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5.7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5.7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5.7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5.7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5.7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5.7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5.7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5.7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5.7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5.7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5.7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5.7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5.7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5.7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5.7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5.7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5.7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5.7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5.7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5.7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5.7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5.7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5.7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5.7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5.7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5.7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5.7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5.7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5.7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5.7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5.7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5.7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5.7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5.7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5.7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5.7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5.7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5.7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5.7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5.7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5.7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5.7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5.7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5.7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5.7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5.7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5.7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5.7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5.7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5.7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5.7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5.7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5.7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5.7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5.7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5.7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5.7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5.7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5.7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5.7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5.7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5.7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5.7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5.7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5.7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5.7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5.7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5.7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5.7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5.7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5.7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5.7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5.7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5.7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5.7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5.7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5.7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5.7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5.7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5.7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5.7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5.7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5.7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5.7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5.7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5.7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5.7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5.7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5.7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5.7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5.7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3"/>
      <c r="Z982" s="130"/>
      <c r="AA982" s="134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3"/>
      <c r="Z983" s="130"/>
      <c r="AA983" s="134"/>
      <c r="AB983" s="130"/>
      <c r="AC983" s="130"/>
      <c r="AD983" s="130"/>
      <c r="AE983" s="130"/>
    </row>
    <row r="984" spans="1:31" ht="15.75" customHeight="1" x14ac:dyDescent="0.3">
      <c r="A984" s="130"/>
      <c r="B984" s="130"/>
      <c r="C984" s="130"/>
      <c r="D984" s="130"/>
      <c r="E984" s="130"/>
      <c r="F984" s="130"/>
      <c r="G984" s="130"/>
      <c r="H984" s="130"/>
      <c r="I984" s="131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3"/>
      <c r="Z984" s="130"/>
      <c r="AA984" s="134"/>
      <c r="AB984" s="130"/>
      <c r="AC984" s="130"/>
      <c r="AD984" s="130"/>
      <c r="AE984" s="130"/>
    </row>
    <row r="985" spans="1:31" ht="15.75" customHeight="1" x14ac:dyDescent="0.3">
      <c r="A985" s="130"/>
      <c r="B985" s="130"/>
      <c r="C985" s="130"/>
      <c r="D985" s="130"/>
      <c r="E985" s="130"/>
      <c r="F985" s="130"/>
      <c r="G985" s="130"/>
      <c r="H985" s="130"/>
      <c r="I985" s="131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3"/>
      <c r="Z985" s="130"/>
      <c r="AA985" s="134"/>
      <c r="AB985" s="130"/>
      <c r="AC985" s="130"/>
      <c r="AD985" s="130"/>
      <c r="AE985" s="130"/>
    </row>
    <row r="986" spans="1:31" ht="15.75" customHeight="1" x14ac:dyDescent="0.3">
      <c r="A986" s="130"/>
      <c r="B986" s="130"/>
      <c r="C986" s="130"/>
      <c r="D986" s="130"/>
      <c r="E986" s="130"/>
      <c r="F986" s="130"/>
      <c r="G986" s="130"/>
      <c r="H986" s="130"/>
      <c r="I986" s="131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3"/>
      <c r="Z986" s="130"/>
      <c r="AA986" s="134"/>
      <c r="AB986" s="130"/>
      <c r="AC986" s="130"/>
      <c r="AD986" s="130"/>
      <c r="AE986" s="130"/>
    </row>
    <row r="987" spans="1:31" ht="15.75" customHeight="1" x14ac:dyDescent="0.3">
      <c r="A987" s="130"/>
      <c r="B987" s="130"/>
      <c r="C987" s="130"/>
      <c r="D987" s="130"/>
      <c r="E987" s="130"/>
      <c r="F987" s="130"/>
      <c r="G987" s="130"/>
      <c r="H987" s="130"/>
      <c r="I987" s="131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3"/>
      <c r="Z987" s="130"/>
      <c r="AA987" s="134"/>
      <c r="AB987" s="130"/>
      <c r="AC987" s="130"/>
      <c r="AD987" s="130"/>
      <c r="AE987" s="130"/>
    </row>
    <row r="988" spans="1:31" ht="15.75" customHeight="1" x14ac:dyDescent="0.3">
      <c r="A988" s="130"/>
      <c r="B988" s="130"/>
      <c r="C988" s="130"/>
      <c r="D988" s="130"/>
      <c r="E988" s="130"/>
      <c r="F988" s="130"/>
      <c r="G988" s="130"/>
      <c r="H988" s="130"/>
      <c r="I988" s="131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3"/>
      <c r="Z988" s="130"/>
      <c r="AA988" s="134"/>
      <c r="AB988" s="130"/>
      <c r="AC988" s="130"/>
      <c r="AD988" s="130"/>
      <c r="AE988" s="130"/>
    </row>
    <row r="989" spans="1:31" ht="15.75" customHeight="1" x14ac:dyDescent="0.3">
      <c r="A989" s="130"/>
      <c r="B989" s="130"/>
      <c r="C989" s="130"/>
      <c r="D989" s="130"/>
      <c r="E989" s="130"/>
      <c r="F989" s="130"/>
      <c r="G989" s="130"/>
      <c r="H989" s="130"/>
      <c r="I989" s="131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3"/>
      <c r="Z989" s="130"/>
      <c r="AA989" s="134"/>
      <c r="AB989" s="130"/>
      <c r="AC989" s="130"/>
      <c r="AD989" s="130"/>
      <c r="AE989" s="130"/>
    </row>
    <row r="990" spans="1:31" ht="15.75" customHeight="1" x14ac:dyDescent="0.3">
      <c r="A990" s="130"/>
      <c r="B990" s="130"/>
      <c r="C990" s="130"/>
      <c r="D990" s="130"/>
      <c r="E990" s="130"/>
      <c r="F990" s="130"/>
      <c r="G990" s="130"/>
      <c r="H990" s="130"/>
      <c r="I990" s="131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3"/>
      <c r="Z990" s="130"/>
      <c r="AA990" s="134"/>
      <c r="AB990" s="130"/>
      <c r="AC990" s="130"/>
      <c r="AD990" s="130"/>
      <c r="AE990" s="130"/>
    </row>
    <row r="991" spans="1:31" ht="15.75" customHeight="1" x14ac:dyDescent="0.3">
      <c r="A991" s="130"/>
      <c r="B991" s="130"/>
      <c r="C991" s="130"/>
      <c r="D991" s="130"/>
      <c r="E991" s="130"/>
      <c r="F991" s="130"/>
      <c r="G991" s="130"/>
      <c r="H991" s="130"/>
      <c r="I991" s="131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3"/>
      <c r="Z991" s="130"/>
      <c r="AA991" s="134"/>
      <c r="AB991" s="130"/>
      <c r="AC991" s="130"/>
      <c r="AD991" s="130"/>
      <c r="AE991" s="130"/>
    </row>
    <row r="992" spans="1:31" ht="15.75" customHeight="1" x14ac:dyDescent="0.3">
      <c r="A992" s="130"/>
      <c r="B992" s="130"/>
      <c r="C992" s="130"/>
      <c r="D992" s="130"/>
      <c r="E992" s="130"/>
      <c r="F992" s="130"/>
      <c r="G992" s="130"/>
      <c r="H992" s="130"/>
      <c r="I992" s="131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3"/>
      <c r="Z992" s="130"/>
      <c r="AA992" s="134"/>
      <c r="AB992" s="130"/>
      <c r="AC992" s="130"/>
      <c r="AD992" s="130"/>
      <c r="AE992" s="130"/>
    </row>
    <row r="993" spans="1:31" ht="15.75" customHeight="1" x14ac:dyDescent="0.3">
      <c r="A993" s="130"/>
      <c r="B993" s="130"/>
      <c r="C993" s="130"/>
      <c r="D993" s="130"/>
      <c r="E993" s="130"/>
      <c r="F993" s="130"/>
      <c r="G993" s="130"/>
      <c r="H993" s="130"/>
      <c r="I993" s="131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3"/>
      <c r="Z993" s="130"/>
      <c r="AA993" s="134"/>
      <c r="AB993" s="130"/>
      <c r="AC993" s="130"/>
      <c r="AD993" s="130"/>
      <c r="AE993" s="130"/>
    </row>
    <row r="994" spans="1:31" ht="15.75" customHeight="1" x14ac:dyDescent="0.3">
      <c r="A994" s="130"/>
      <c r="B994" s="130"/>
      <c r="C994" s="130"/>
      <c r="D994" s="130"/>
      <c r="E994" s="130"/>
      <c r="F994" s="130"/>
      <c r="G994" s="130"/>
      <c r="H994" s="130"/>
      <c r="I994" s="131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3"/>
      <c r="Z994" s="130"/>
      <c r="AA994" s="134"/>
      <c r="AB994" s="130"/>
      <c r="AC994" s="130"/>
      <c r="AD994" s="130"/>
      <c r="AE994" s="130"/>
    </row>
    <row r="995" spans="1:31" ht="15.75" customHeight="1" x14ac:dyDescent="0.3">
      <c r="A995" s="130"/>
      <c r="B995" s="130"/>
      <c r="C995" s="130"/>
      <c r="D995" s="130"/>
      <c r="E995" s="130"/>
      <c r="F995" s="130"/>
      <c r="G995" s="130"/>
      <c r="H995" s="130"/>
      <c r="I995" s="131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3"/>
      <c r="Z995" s="130"/>
      <c r="AA995" s="134"/>
      <c r="AB995" s="130"/>
      <c r="AC995" s="130"/>
      <c r="AD995" s="130"/>
      <c r="AE995" s="130"/>
    </row>
    <row r="996" spans="1:31" ht="15.75" customHeight="1" x14ac:dyDescent="0.3">
      <c r="A996" s="130"/>
      <c r="B996" s="130"/>
      <c r="C996" s="130"/>
      <c r="D996" s="130"/>
      <c r="E996" s="130"/>
      <c r="F996" s="130"/>
      <c r="G996" s="130"/>
      <c r="H996" s="130"/>
      <c r="I996" s="131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3"/>
      <c r="Z996" s="130"/>
      <c r="AA996" s="134"/>
      <c r="AB996" s="130"/>
      <c r="AC996" s="130"/>
      <c r="AD996" s="130"/>
      <c r="AE996" s="130"/>
    </row>
    <row r="997" spans="1:31" ht="15.75" customHeight="1" x14ac:dyDescent="0.3">
      <c r="A997" s="130"/>
      <c r="B997" s="130"/>
      <c r="C997" s="130"/>
      <c r="D997" s="130"/>
      <c r="E997" s="130"/>
      <c r="F997" s="130"/>
      <c r="G997" s="130"/>
      <c r="H997" s="130"/>
      <c r="I997" s="131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5.75" customHeight="1" x14ac:dyDescent="0.3">
      <c r="A998" s="130"/>
      <c r="B998" s="130"/>
      <c r="C998" s="130"/>
      <c r="D998" s="130"/>
      <c r="E998" s="130"/>
      <c r="F998" s="130"/>
      <c r="G998" s="130"/>
      <c r="H998" s="130"/>
      <c r="I998" s="131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</sheetData>
  <mergeCells count="11">
    <mergeCell ref="T5:W6"/>
    <mergeCell ref="AC5:AE6"/>
    <mergeCell ref="K44:Q44"/>
    <mergeCell ref="A1:C1"/>
    <mergeCell ref="B2:C2"/>
    <mergeCell ref="B3:C3"/>
    <mergeCell ref="D3:S3"/>
    <mergeCell ref="B4:C4"/>
    <mergeCell ref="B5:C5"/>
    <mergeCell ref="D5:F6"/>
    <mergeCell ref="K5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pane xSplit="9" ySplit="7" topLeftCell="S8" activePane="bottomRight" state="frozen"/>
      <selection pane="topRight"/>
      <selection pane="bottomLeft"/>
      <selection pane="bottomRight" activeCell="C18" sqref="C18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hidden="1" customWidth="1"/>
    <col min="5" max="5" width="8.33203125" hidden="1" customWidth="1"/>
    <col min="6" max="6" width="9.6640625" hidden="1" customWidth="1"/>
    <col min="7" max="7" width="12.33203125" hidden="1" customWidth="1"/>
    <col min="8" max="8" width="58.6640625" hidden="1" customWidth="1"/>
    <col min="9" max="9" width="13.33203125" hidden="1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</cols>
  <sheetData>
    <row r="1" spans="1:31" ht="24.75" customHeight="1" x14ac:dyDescent="0.3">
      <c r="A1" s="307" t="s">
        <v>0</v>
      </c>
      <c r="B1" s="305"/>
      <c r="C1" s="306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1" x14ac:dyDescent="0.3">
      <c r="A2" s="2" t="s">
        <v>1</v>
      </c>
      <c r="B2" s="308" t="s">
        <v>249</v>
      </c>
      <c r="C2" s="309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1" x14ac:dyDescent="0.3">
      <c r="A3" s="2" t="s">
        <v>2</v>
      </c>
      <c r="B3" s="310" t="s">
        <v>3</v>
      </c>
      <c r="C3" s="311"/>
      <c r="D3" s="312" t="s">
        <v>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1" x14ac:dyDescent="0.3">
      <c r="A4" s="2" t="s">
        <v>8</v>
      </c>
      <c r="B4" s="313"/>
      <c r="C4" s="311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1" x14ac:dyDescent="0.3">
      <c r="A5" s="2" t="s">
        <v>9</v>
      </c>
      <c r="B5" s="314"/>
      <c r="C5" s="311"/>
      <c r="D5" s="315" t="s">
        <v>10</v>
      </c>
      <c r="E5" s="295"/>
      <c r="F5" s="296"/>
      <c r="G5" s="17"/>
      <c r="H5" s="30"/>
      <c r="I5" s="18"/>
      <c r="J5" s="17"/>
      <c r="K5" s="315" t="s">
        <v>11</v>
      </c>
      <c r="L5" s="295"/>
      <c r="M5" s="295"/>
      <c r="N5" s="295"/>
      <c r="O5" s="295"/>
      <c r="P5" s="295"/>
      <c r="Q5" s="296"/>
      <c r="R5" s="31"/>
      <c r="S5" s="20"/>
      <c r="T5" s="294" t="s">
        <v>12</v>
      </c>
      <c r="U5" s="295"/>
      <c r="V5" s="295"/>
      <c r="W5" s="296"/>
      <c r="X5" s="22"/>
      <c r="Y5" s="23"/>
      <c r="Z5" s="24"/>
      <c r="AA5" s="25"/>
      <c r="AB5" s="26"/>
      <c r="AC5" s="300" t="s">
        <v>13</v>
      </c>
      <c r="AD5" s="295"/>
      <c r="AE5" s="296"/>
    </row>
    <row r="6" spans="1:31" ht="15" customHeight="1" x14ac:dyDescent="0.3">
      <c r="A6" s="1"/>
      <c r="B6" s="1"/>
      <c r="C6" s="1"/>
      <c r="D6" s="297"/>
      <c r="E6" s="298"/>
      <c r="F6" s="299"/>
      <c r="G6" s="17"/>
      <c r="H6" s="32"/>
      <c r="I6" s="18"/>
      <c r="J6" s="17"/>
      <c r="K6" s="297"/>
      <c r="L6" s="298"/>
      <c r="M6" s="298"/>
      <c r="N6" s="298"/>
      <c r="O6" s="298"/>
      <c r="P6" s="298"/>
      <c r="Q6" s="299"/>
      <c r="R6" s="33"/>
      <c r="S6" s="20"/>
      <c r="T6" s="297"/>
      <c r="U6" s="298"/>
      <c r="V6" s="298"/>
      <c r="W6" s="299"/>
      <c r="X6" s="22"/>
      <c r="Y6" s="23"/>
      <c r="Z6" s="24"/>
      <c r="AA6" s="25"/>
      <c r="AB6" s="26"/>
      <c r="AC6" s="301"/>
      <c r="AD6" s="302"/>
      <c r="AE6" s="303"/>
    </row>
    <row r="7" spans="1:31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40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</row>
    <row r="8" spans="1:31" x14ac:dyDescent="0.3">
      <c r="A8" s="55"/>
      <c r="B8" s="56"/>
      <c r="C8" s="57"/>
      <c r="D8" s="58"/>
      <c r="E8" s="59"/>
      <c r="F8" s="60">
        <f t="shared" ref="F8:F42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42" si="1">SUM(T8:W8)</f>
        <v>0</v>
      </c>
      <c r="Y8" s="74">
        <f t="shared" ref="Y8:Y42" si="2">T8*115 + U8*81 + V8*77 + W8*15</f>
        <v>0</v>
      </c>
      <c r="Z8" s="75"/>
      <c r="AA8" s="76">
        <f t="shared" ref="AA8:AA42" si="3">SUM(J8,Y8)</f>
        <v>0</v>
      </c>
      <c r="AB8" s="77"/>
      <c r="AC8" s="78"/>
      <c r="AD8" s="79"/>
      <c r="AE8" s="80"/>
    </row>
    <row r="9" spans="1:31" ht="43.2" x14ac:dyDescent="0.3">
      <c r="A9" s="233" t="s">
        <v>250</v>
      </c>
      <c r="B9" s="106">
        <v>6</v>
      </c>
      <c r="C9" s="57" t="s">
        <v>251</v>
      </c>
      <c r="D9" s="58"/>
      <c r="E9" s="59"/>
      <c r="F9" s="60">
        <f t="shared" si="0"/>
        <v>0</v>
      </c>
      <c r="G9" s="81"/>
      <c r="H9" s="62"/>
      <c r="I9" s="63"/>
      <c r="J9" s="64">
        <v>5000</v>
      </c>
      <c r="K9" s="58"/>
      <c r="L9" s="59"/>
      <c r="M9" s="59"/>
      <c r="N9" s="59" t="s">
        <v>57</v>
      </c>
      <c r="O9" s="81"/>
      <c r="P9" s="81"/>
      <c r="Q9" s="82"/>
      <c r="R9" s="83" t="s">
        <v>58</v>
      </c>
      <c r="S9" s="69" t="s">
        <v>252</v>
      </c>
      <c r="T9" s="70">
        <v>24</v>
      </c>
      <c r="U9" s="71"/>
      <c r="V9" s="71">
        <v>24</v>
      </c>
      <c r="W9" s="72"/>
      <c r="X9" s="73">
        <f t="shared" si="1"/>
        <v>48</v>
      </c>
      <c r="Y9" s="74">
        <f t="shared" si="2"/>
        <v>4608</v>
      </c>
      <c r="Z9" s="75" t="s">
        <v>253</v>
      </c>
      <c r="AA9" s="84">
        <f t="shared" si="3"/>
        <v>9608</v>
      </c>
      <c r="AB9" s="85"/>
      <c r="AC9" s="86"/>
      <c r="AD9" s="87"/>
      <c r="AE9" s="88"/>
    </row>
    <row r="10" spans="1:31" ht="43.2" x14ac:dyDescent="0.3">
      <c r="A10" s="233" t="s">
        <v>254</v>
      </c>
      <c r="B10" s="106">
        <v>7</v>
      </c>
      <c r="C10" s="57" t="s">
        <v>255</v>
      </c>
      <c r="D10" s="58"/>
      <c r="E10" s="59"/>
      <c r="F10" s="60">
        <f t="shared" si="0"/>
        <v>0</v>
      </c>
      <c r="G10" s="81"/>
      <c r="H10" s="62"/>
      <c r="I10" s="63"/>
      <c r="J10" s="64">
        <v>5000</v>
      </c>
      <c r="K10" s="58"/>
      <c r="L10" s="59"/>
      <c r="M10" s="59"/>
      <c r="N10" s="59" t="s">
        <v>57</v>
      </c>
      <c r="O10" s="81"/>
      <c r="P10" s="81"/>
      <c r="Q10" s="82"/>
      <c r="R10" s="83" t="s">
        <v>58</v>
      </c>
      <c r="S10" s="69" t="s">
        <v>252</v>
      </c>
      <c r="T10" s="70">
        <v>24</v>
      </c>
      <c r="U10" s="71"/>
      <c r="V10" s="71">
        <v>24</v>
      </c>
      <c r="W10" s="72"/>
      <c r="X10" s="73">
        <f t="shared" si="1"/>
        <v>48</v>
      </c>
      <c r="Y10" s="74">
        <f t="shared" si="2"/>
        <v>4608</v>
      </c>
      <c r="Z10" s="75" t="s">
        <v>253</v>
      </c>
      <c r="AA10" s="84">
        <f t="shared" si="3"/>
        <v>9608</v>
      </c>
      <c r="AB10" s="85"/>
      <c r="AC10" s="86"/>
      <c r="AD10" s="87"/>
      <c r="AE10" s="88"/>
    </row>
    <row r="11" spans="1:31" x14ac:dyDescent="0.3">
      <c r="A11" s="55"/>
      <c r="B11" s="106"/>
      <c r="C11" s="57"/>
      <c r="D11" s="58"/>
      <c r="E11" s="59"/>
      <c r="F11" s="60">
        <f t="shared" si="0"/>
        <v>0</v>
      </c>
      <c r="G11" s="81"/>
      <c r="H11" s="62"/>
      <c r="I11" s="63"/>
      <c r="J11" s="64"/>
      <c r="K11" s="58"/>
      <c r="L11" s="59"/>
      <c r="M11" s="59"/>
      <c r="N11" s="59"/>
      <c r="O11" s="81"/>
      <c r="P11" s="81"/>
      <c r="Q11" s="82"/>
      <c r="R11" s="83"/>
      <c r="S11" s="69"/>
      <c r="T11" s="70"/>
      <c r="U11" s="71"/>
      <c r="V11" s="71"/>
      <c r="W11" s="72"/>
      <c r="X11" s="73">
        <f t="shared" si="1"/>
        <v>0</v>
      </c>
      <c r="Y11" s="74">
        <f t="shared" si="2"/>
        <v>0</v>
      </c>
      <c r="Z11" s="75"/>
      <c r="AA11" s="84">
        <f t="shared" si="3"/>
        <v>0</v>
      </c>
      <c r="AB11" s="85"/>
      <c r="AC11" s="86"/>
      <c r="AD11" s="87"/>
      <c r="AE11" s="88"/>
    </row>
    <row r="12" spans="1:31" x14ac:dyDescent="0.3">
      <c r="A12" s="55"/>
      <c r="B12" s="106"/>
      <c r="C12" s="57"/>
      <c r="D12" s="58"/>
      <c r="E12" s="59"/>
      <c r="F12" s="60">
        <f t="shared" si="0"/>
        <v>0</v>
      </c>
      <c r="G12" s="81"/>
      <c r="H12" s="62"/>
      <c r="I12" s="63"/>
      <c r="J12" s="64"/>
      <c r="K12" s="58"/>
      <c r="L12" s="59"/>
      <c r="M12" s="59"/>
      <c r="N12" s="59"/>
      <c r="O12" s="81"/>
      <c r="P12" s="81"/>
      <c r="Q12" s="82"/>
      <c r="R12" s="83"/>
      <c r="S12" s="69"/>
      <c r="T12" s="70"/>
      <c r="U12" s="71"/>
      <c r="V12" s="71"/>
      <c r="W12" s="72"/>
      <c r="X12" s="73">
        <f t="shared" si="1"/>
        <v>0</v>
      </c>
      <c r="Y12" s="74">
        <f t="shared" si="2"/>
        <v>0</v>
      </c>
      <c r="Z12" s="75"/>
      <c r="AA12" s="84">
        <f t="shared" si="3"/>
        <v>0</v>
      </c>
      <c r="AB12" s="85"/>
      <c r="AC12" s="86"/>
      <c r="AD12" s="87"/>
      <c r="AE12" s="88"/>
    </row>
    <row r="13" spans="1:31" x14ac:dyDescent="0.3">
      <c r="A13" s="55"/>
      <c r="B13" s="106"/>
      <c r="C13" s="57"/>
      <c r="D13" s="58"/>
      <c r="E13" s="59"/>
      <c r="F13" s="60">
        <f t="shared" si="0"/>
        <v>0</v>
      </c>
      <c r="G13" s="81"/>
      <c r="H13" s="62"/>
      <c r="I13" s="63"/>
      <c r="J13" s="64"/>
      <c r="K13" s="58"/>
      <c r="L13" s="59"/>
      <c r="M13" s="59"/>
      <c r="N13" s="59"/>
      <c r="O13" s="81"/>
      <c r="P13" s="81"/>
      <c r="Q13" s="82"/>
      <c r="R13" s="83"/>
      <c r="S13" s="69"/>
      <c r="T13" s="70"/>
      <c r="U13" s="71"/>
      <c r="V13" s="71"/>
      <c r="W13" s="72"/>
      <c r="X13" s="73">
        <f t="shared" si="1"/>
        <v>0</v>
      </c>
      <c r="Y13" s="74">
        <f t="shared" si="2"/>
        <v>0</v>
      </c>
      <c r="Z13" s="75"/>
      <c r="AA13" s="84">
        <f t="shared" si="3"/>
        <v>0</v>
      </c>
      <c r="AB13" s="85"/>
      <c r="AC13" s="86"/>
      <c r="AD13" s="87"/>
      <c r="AE13" s="88"/>
    </row>
    <row r="14" spans="1:31" x14ac:dyDescent="0.3">
      <c r="A14" s="55"/>
      <c r="B14" s="56"/>
      <c r="C14" s="57"/>
      <c r="D14" s="58"/>
      <c r="E14" s="59"/>
      <c r="F14" s="60">
        <f t="shared" si="0"/>
        <v>0</v>
      </c>
      <c r="G14" s="81"/>
      <c r="H14" s="62"/>
      <c r="I14" s="63"/>
      <c r="J14" s="64"/>
      <c r="K14" s="58"/>
      <c r="L14" s="59"/>
      <c r="M14" s="59"/>
      <c r="N14" s="59"/>
      <c r="O14" s="81"/>
      <c r="P14" s="81"/>
      <c r="Q14" s="82"/>
      <c r="R14" s="83"/>
      <c r="S14" s="69"/>
      <c r="T14" s="70"/>
      <c r="U14" s="71"/>
      <c r="V14" s="71"/>
      <c r="W14" s="72"/>
      <c r="X14" s="73">
        <f t="shared" si="1"/>
        <v>0</v>
      </c>
      <c r="Y14" s="74">
        <f t="shared" si="2"/>
        <v>0</v>
      </c>
      <c r="Z14" s="75"/>
      <c r="AA14" s="84">
        <f t="shared" si="3"/>
        <v>0</v>
      </c>
      <c r="AB14" s="85"/>
      <c r="AC14" s="86"/>
      <c r="AD14" s="87"/>
      <c r="AE14" s="88"/>
    </row>
    <row r="15" spans="1:31" x14ac:dyDescent="0.3">
      <c r="A15" s="107"/>
      <c r="B15" s="107"/>
      <c r="C15" s="55"/>
      <c r="D15" s="58"/>
      <c r="E15" s="59"/>
      <c r="F15" s="60">
        <f t="shared" si="0"/>
        <v>0</v>
      </c>
      <c r="G15" s="81"/>
      <c r="H15" s="62"/>
      <c r="I15" s="63"/>
      <c r="J15" s="64"/>
      <c r="K15" s="58"/>
      <c r="L15" s="59"/>
      <c r="M15" s="59"/>
      <c r="N15" s="59"/>
      <c r="O15" s="81"/>
      <c r="P15" s="81"/>
      <c r="Q15" s="82"/>
      <c r="R15" s="83"/>
      <c r="S15" s="69"/>
      <c r="T15" s="70"/>
      <c r="U15" s="71"/>
      <c r="V15" s="71"/>
      <c r="W15" s="72"/>
      <c r="X15" s="73">
        <f t="shared" si="1"/>
        <v>0</v>
      </c>
      <c r="Y15" s="74">
        <f t="shared" si="2"/>
        <v>0</v>
      </c>
      <c r="Z15" s="75"/>
      <c r="AA15" s="84">
        <f t="shared" si="3"/>
        <v>0</v>
      </c>
      <c r="AB15" s="85"/>
      <c r="AC15" s="86"/>
      <c r="AD15" s="87"/>
      <c r="AE15" s="88"/>
    </row>
    <row r="16" spans="1:31" x14ac:dyDescent="0.3">
      <c r="A16" s="107"/>
      <c r="B16" s="107"/>
      <c r="C16" s="55"/>
      <c r="D16" s="58"/>
      <c r="E16" s="59"/>
      <c r="F16" s="60">
        <f t="shared" si="0"/>
        <v>0</v>
      </c>
      <c r="G16" s="81"/>
      <c r="H16" s="62"/>
      <c r="I16" s="63"/>
      <c r="J16" s="64"/>
      <c r="K16" s="58"/>
      <c r="L16" s="59"/>
      <c r="M16" s="59"/>
      <c r="N16" s="59"/>
      <c r="O16" s="81"/>
      <c r="P16" s="81"/>
      <c r="Q16" s="82"/>
      <c r="R16" s="83"/>
      <c r="S16" s="69"/>
      <c r="T16" s="70"/>
      <c r="U16" s="71"/>
      <c r="V16" s="71"/>
      <c r="W16" s="72"/>
      <c r="X16" s="73">
        <f t="shared" si="1"/>
        <v>0</v>
      </c>
      <c r="Y16" s="74">
        <f t="shared" si="2"/>
        <v>0</v>
      </c>
      <c r="Z16" s="75"/>
      <c r="AA16" s="84">
        <f t="shared" si="3"/>
        <v>0</v>
      </c>
      <c r="AB16" s="85"/>
      <c r="AC16" s="86"/>
      <c r="AD16" s="87"/>
      <c r="AE16" s="88"/>
    </row>
    <row r="17" spans="1:31" x14ac:dyDescent="0.3">
      <c r="A17" s="107"/>
      <c r="B17" s="107"/>
      <c r="C17" s="55"/>
      <c r="D17" s="58"/>
      <c r="E17" s="59"/>
      <c r="F17" s="60">
        <f t="shared" si="0"/>
        <v>0</v>
      </c>
      <c r="G17" s="81"/>
      <c r="H17" s="62"/>
      <c r="I17" s="63"/>
      <c r="J17" s="64"/>
      <c r="K17" s="58"/>
      <c r="L17" s="59"/>
      <c r="M17" s="59"/>
      <c r="N17" s="59"/>
      <c r="O17" s="81"/>
      <c r="P17" s="81"/>
      <c r="Q17" s="82"/>
      <c r="R17" s="83"/>
      <c r="S17" s="69"/>
      <c r="T17" s="70"/>
      <c r="U17" s="71"/>
      <c r="V17" s="71"/>
      <c r="W17" s="72"/>
      <c r="X17" s="73">
        <f t="shared" si="1"/>
        <v>0</v>
      </c>
      <c r="Y17" s="74">
        <f t="shared" si="2"/>
        <v>0</v>
      </c>
      <c r="Z17" s="75"/>
      <c r="AA17" s="84">
        <f t="shared" si="3"/>
        <v>0</v>
      </c>
      <c r="AB17" s="85"/>
      <c r="AC17" s="86"/>
      <c r="AD17" s="87"/>
      <c r="AE17" s="88"/>
    </row>
    <row r="18" spans="1:31" x14ac:dyDescent="0.3">
      <c r="A18" s="107"/>
      <c r="B18" s="107"/>
      <c r="C18" s="55"/>
      <c r="D18" s="58"/>
      <c r="E18" s="59"/>
      <c r="F18" s="60">
        <f t="shared" si="0"/>
        <v>0</v>
      </c>
      <c r="G18" s="81"/>
      <c r="H18" s="62"/>
      <c r="I18" s="63"/>
      <c r="J18" s="64"/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</row>
    <row r="19" spans="1:31" x14ac:dyDescent="0.3">
      <c r="A19" s="107"/>
      <c r="B19" s="107"/>
      <c r="C19" s="55"/>
      <c r="D19" s="58"/>
      <c r="E19" s="59"/>
      <c r="F19" s="60">
        <f t="shared" si="0"/>
        <v>0</v>
      </c>
      <c r="G19" s="81"/>
      <c r="H19" s="62"/>
      <c r="I19" s="63"/>
      <c r="J19" s="64"/>
      <c r="K19" s="58"/>
      <c r="L19" s="59"/>
      <c r="M19" s="59"/>
      <c r="N19" s="59"/>
      <c r="O19" s="81"/>
      <c r="P19" s="81"/>
      <c r="Q19" s="82"/>
      <c r="R19" s="83"/>
      <c r="S19" s="69"/>
      <c r="T19" s="70"/>
      <c r="U19" s="71"/>
      <c r="V19" s="71"/>
      <c r="W19" s="72"/>
      <c r="X19" s="73">
        <f t="shared" si="1"/>
        <v>0</v>
      </c>
      <c r="Y19" s="74">
        <f t="shared" si="2"/>
        <v>0</v>
      </c>
      <c r="Z19" s="75"/>
      <c r="AA19" s="84">
        <f t="shared" si="3"/>
        <v>0</v>
      </c>
      <c r="AB19" s="85"/>
      <c r="AC19" s="86"/>
      <c r="AD19" s="87"/>
      <c r="AE19" s="88"/>
    </row>
    <row r="20" spans="1:31" x14ac:dyDescent="0.3">
      <c r="A20" s="107"/>
      <c r="B20" s="107"/>
      <c r="C20" s="55"/>
      <c r="D20" s="58"/>
      <c r="E20" s="59"/>
      <c r="F20" s="60">
        <f t="shared" si="0"/>
        <v>0</v>
      </c>
      <c r="G20" s="81"/>
      <c r="H20" s="62"/>
      <c r="I20" s="63"/>
      <c r="J20" s="64"/>
      <c r="K20" s="58"/>
      <c r="L20" s="59"/>
      <c r="M20" s="59"/>
      <c r="N20" s="59"/>
      <c r="O20" s="81"/>
      <c r="P20" s="81"/>
      <c r="Q20" s="82"/>
      <c r="R20" s="83"/>
      <c r="S20" s="69"/>
      <c r="T20" s="70"/>
      <c r="U20" s="71"/>
      <c r="V20" s="71"/>
      <c r="W20" s="72"/>
      <c r="X20" s="73">
        <f t="shared" si="1"/>
        <v>0</v>
      </c>
      <c r="Y20" s="74">
        <f t="shared" si="2"/>
        <v>0</v>
      </c>
      <c r="Z20" s="75"/>
      <c r="AA20" s="84">
        <f t="shared" si="3"/>
        <v>0</v>
      </c>
      <c r="AB20" s="85"/>
      <c r="AC20" s="86"/>
      <c r="AD20" s="87"/>
      <c r="AE20" s="88"/>
    </row>
    <row r="21" spans="1:31" x14ac:dyDescent="0.3">
      <c r="A21" s="107"/>
      <c r="B21" s="107"/>
      <c r="C21" s="55"/>
      <c r="D21" s="58"/>
      <c r="E21" s="59"/>
      <c r="F21" s="60">
        <f t="shared" si="0"/>
        <v>0</v>
      </c>
      <c r="G21" s="81"/>
      <c r="H21" s="62"/>
      <c r="I21" s="63"/>
      <c r="J21" s="64"/>
      <c r="K21" s="58"/>
      <c r="L21" s="59"/>
      <c r="M21" s="59"/>
      <c r="N21" s="59"/>
      <c r="O21" s="81"/>
      <c r="P21" s="81"/>
      <c r="Q21" s="82"/>
      <c r="R21" s="83"/>
      <c r="S21" s="69"/>
      <c r="T21" s="70"/>
      <c r="U21" s="71"/>
      <c r="V21" s="71"/>
      <c r="W21" s="72"/>
      <c r="X21" s="73">
        <f t="shared" si="1"/>
        <v>0</v>
      </c>
      <c r="Y21" s="74">
        <f t="shared" si="2"/>
        <v>0</v>
      </c>
      <c r="Z21" s="75"/>
      <c r="AA21" s="84">
        <f t="shared" si="3"/>
        <v>0</v>
      </c>
      <c r="AB21" s="85"/>
      <c r="AC21" s="86"/>
      <c r="AD21" s="87"/>
      <c r="AE21" s="88"/>
    </row>
    <row r="22" spans="1:31" x14ac:dyDescent="0.3">
      <c r="A22" s="107"/>
      <c r="B22" s="107"/>
      <c r="C22" s="55"/>
      <c r="D22" s="58"/>
      <c r="E22" s="59"/>
      <c r="F22" s="60">
        <f t="shared" si="0"/>
        <v>0</v>
      </c>
      <c r="G22" s="81"/>
      <c r="H22" s="62"/>
      <c r="I22" s="63"/>
      <c r="J22" s="64"/>
      <c r="K22" s="58"/>
      <c r="L22" s="59"/>
      <c r="M22" s="59"/>
      <c r="N22" s="59"/>
      <c r="O22" s="81"/>
      <c r="P22" s="81"/>
      <c r="Q22" s="82"/>
      <c r="R22" s="83"/>
      <c r="S22" s="69"/>
      <c r="T22" s="70"/>
      <c r="U22" s="71"/>
      <c r="V22" s="71"/>
      <c r="W22" s="72"/>
      <c r="X22" s="73">
        <f t="shared" si="1"/>
        <v>0</v>
      </c>
      <c r="Y22" s="74">
        <f t="shared" si="2"/>
        <v>0</v>
      </c>
      <c r="Z22" s="75"/>
      <c r="AA22" s="84">
        <f t="shared" si="3"/>
        <v>0</v>
      </c>
      <c r="AB22" s="85"/>
      <c r="AC22" s="86"/>
      <c r="AD22" s="87"/>
      <c r="AE22" s="88"/>
    </row>
    <row r="23" spans="1:31" x14ac:dyDescent="0.3">
      <c r="A23" s="107"/>
      <c r="B23" s="107"/>
      <c r="C23" s="55"/>
      <c r="D23" s="58"/>
      <c r="E23" s="59"/>
      <c r="F23" s="60">
        <f t="shared" si="0"/>
        <v>0</v>
      </c>
      <c r="G23" s="81"/>
      <c r="H23" s="62"/>
      <c r="I23" s="63"/>
      <c r="J23" s="64"/>
      <c r="K23" s="58"/>
      <c r="L23" s="59"/>
      <c r="M23" s="59"/>
      <c r="N23" s="59"/>
      <c r="O23" s="81"/>
      <c r="P23" s="81"/>
      <c r="Q23" s="82"/>
      <c r="R23" s="83"/>
      <c r="S23" s="69"/>
      <c r="T23" s="70"/>
      <c r="U23" s="71"/>
      <c r="V23" s="71"/>
      <c r="W23" s="72"/>
      <c r="X23" s="73">
        <f t="shared" si="1"/>
        <v>0</v>
      </c>
      <c r="Y23" s="74">
        <f t="shared" si="2"/>
        <v>0</v>
      </c>
      <c r="Z23" s="75"/>
      <c r="AA23" s="84">
        <f t="shared" si="3"/>
        <v>0</v>
      </c>
      <c r="AB23" s="85"/>
      <c r="AC23" s="86"/>
      <c r="AD23" s="87"/>
      <c r="AE23" s="88"/>
    </row>
    <row r="24" spans="1:31" x14ac:dyDescent="0.3">
      <c r="A24" s="107"/>
      <c r="B24" s="107"/>
      <c r="C24" s="55"/>
      <c r="D24" s="58"/>
      <c r="E24" s="59"/>
      <c r="F24" s="60">
        <f t="shared" si="0"/>
        <v>0</v>
      </c>
      <c r="G24" s="81"/>
      <c r="H24" s="62"/>
      <c r="I24" s="63"/>
      <c r="J24" s="64"/>
      <c r="K24" s="58"/>
      <c r="L24" s="59"/>
      <c r="M24" s="59"/>
      <c r="N24" s="59"/>
      <c r="O24" s="81"/>
      <c r="P24" s="81"/>
      <c r="Q24" s="82"/>
      <c r="R24" s="83"/>
      <c r="S24" s="69"/>
      <c r="T24" s="70"/>
      <c r="U24" s="71"/>
      <c r="V24" s="71"/>
      <c r="W24" s="72"/>
      <c r="X24" s="73">
        <f t="shared" si="1"/>
        <v>0</v>
      </c>
      <c r="Y24" s="74">
        <f t="shared" si="2"/>
        <v>0</v>
      </c>
      <c r="Z24" s="75"/>
      <c r="AA24" s="84">
        <f t="shared" si="3"/>
        <v>0</v>
      </c>
      <c r="AB24" s="85"/>
      <c r="AC24" s="86"/>
      <c r="AD24" s="87"/>
      <c r="AE24" s="88"/>
    </row>
    <row r="25" spans="1:31" x14ac:dyDescent="0.3">
      <c r="A25" s="107"/>
      <c r="B25" s="107"/>
      <c r="C25" s="55"/>
      <c r="D25" s="58"/>
      <c r="E25" s="59"/>
      <c r="F25" s="60">
        <f t="shared" si="0"/>
        <v>0</v>
      </c>
      <c r="G25" s="81"/>
      <c r="H25" s="62"/>
      <c r="I25" s="63"/>
      <c r="J25" s="64"/>
      <c r="K25" s="58"/>
      <c r="L25" s="59"/>
      <c r="M25" s="59"/>
      <c r="N25" s="59"/>
      <c r="O25" s="81"/>
      <c r="P25" s="81"/>
      <c r="Q25" s="82"/>
      <c r="R25" s="83"/>
      <c r="S25" s="69"/>
      <c r="T25" s="70"/>
      <c r="U25" s="71"/>
      <c r="V25" s="71"/>
      <c r="W25" s="72"/>
      <c r="X25" s="73">
        <f t="shared" si="1"/>
        <v>0</v>
      </c>
      <c r="Y25" s="74">
        <f t="shared" si="2"/>
        <v>0</v>
      </c>
      <c r="Z25" s="75"/>
      <c r="AA25" s="84">
        <f t="shared" si="3"/>
        <v>0</v>
      </c>
      <c r="AB25" s="85"/>
      <c r="AC25" s="86"/>
      <c r="AD25" s="87"/>
      <c r="AE25" s="88"/>
    </row>
    <row r="26" spans="1:31" x14ac:dyDescent="0.3">
      <c r="A26" s="107"/>
      <c r="B26" s="107"/>
      <c r="C26" s="55"/>
      <c r="D26" s="58"/>
      <c r="E26" s="59"/>
      <c r="F26" s="60">
        <f t="shared" si="0"/>
        <v>0</v>
      </c>
      <c r="G26" s="81"/>
      <c r="H26" s="62"/>
      <c r="I26" s="63"/>
      <c r="J26" s="64"/>
      <c r="K26" s="58"/>
      <c r="L26" s="59"/>
      <c r="M26" s="59"/>
      <c r="N26" s="59"/>
      <c r="O26" s="81"/>
      <c r="P26" s="81"/>
      <c r="Q26" s="82"/>
      <c r="R26" s="83"/>
      <c r="S26" s="69"/>
      <c r="T26" s="70"/>
      <c r="U26" s="71"/>
      <c r="V26" s="71"/>
      <c r="W26" s="72"/>
      <c r="X26" s="73">
        <f t="shared" si="1"/>
        <v>0</v>
      </c>
      <c r="Y26" s="74">
        <f t="shared" si="2"/>
        <v>0</v>
      </c>
      <c r="Z26" s="75"/>
      <c r="AA26" s="84">
        <f t="shared" si="3"/>
        <v>0</v>
      </c>
      <c r="AB26" s="85"/>
      <c r="AC26" s="86"/>
      <c r="AD26" s="87"/>
      <c r="AE26" s="88"/>
    </row>
    <row r="27" spans="1:31" x14ac:dyDescent="0.3">
      <c r="A27" s="107"/>
      <c r="B27" s="107"/>
      <c r="C27" s="55"/>
      <c r="D27" s="58"/>
      <c r="E27" s="59"/>
      <c r="F27" s="60">
        <f t="shared" si="0"/>
        <v>0</v>
      </c>
      <c r="G27" s="81"/>
      <c r="H27" s="62"/>
      <c r="I27" s="63"/>
      <c r="J27" s="64"/>
      <c r="K27" s="58"/>
      <c r="L27" s="59"/>
      <c r="M27" s="59"/>
      <c r="N27" s="59"/>
      <c r="O27" s="81"/>
      <c r="P27" s="81"/>
      <c r="Q27" s="82"/>
      <c r="R27" s="83"/>
      <c r="S27" s="69"/>
      <c r="T27" s="70"/>
      <c r="U27" s="71"/>
      <c r="V27" s="71"/>
      <c r="W27" s="72"/>
      <c r="X27" s="73">
        <f t="shared" si="1"/>
        <v>0</v>
      </c>
      <c r="Y27" s="74">
        <f t="shared" si="2"/>
        <v>0</v>
      </c>
      <c r="Z27" s="75"/>
      <c r="AA27" s="84">
        <f t="shared" si="3"/>
        <v>0</v>
      </c>
      <c r="AB27" s="85"/>
      <c r="AC27" s="86"/>
      <c r="AD27" s="87"/>
      <c r="AE27" s="88"/>
    </row>
    <row r="28" spans="1:31" x14ac:dyDescent="0.3">
      <c r="A28" s="107"/>
      <c r="B28" s="107"/>
      <c r="C28" s="55"/>
      <c r="D28" s="58"/>
      <c r="E28" s="59"/>
      <c r="F28" s="60">
        <f t="shared" si="0"/>
        <v>0</v>
      </c>
      <c r="G28" s="81"/>
      <c r="H28" s="62"/>
      <c r="I28" s="63"/>
      <c r="J28" s="64"/>
      <c r="K28" s="58"/>
      <c r="L28" s="59"/>
      <c r="M28" s="59"/>
      <c r="N28" s="59"/>
      <c r="O28" s="81"/>
      <c r="P28" s="81"/>
      <c r="Q28" s="82"/>
      <c r="R28" s="83"/>
      <c r="S28" s="69"/>
      <c r="T28" s="70"/>
      <c r="U28" s="71"/>
      <c r="V28" s="71"/>
      <c r="W28" s="72"/>
      <c r="X28" s="73">
        <f t="shared" si="1"/>
        <v>0</v>
      </c>
      <c r="Y28" s="74">
        <f t="shared" si="2"/>
        <v>0</v>
      </c>
      <c r="Z28" s="75"/>
      <c r="AA28" s="84">
        <f t="shared" si="3"/>
        <v>0</v>
      </c>
      <c r="AB28" s="85"/>
      <c r="AC28" s="86"/>
      <c r="AD28" s="87"/>
      <c r="AE28" s="88"/>
    </row>
    <row r="29" spans="1:31" x14ac:dyDescent="0.3">
      <c r="A29" s="107"/>
      <c r="B29" s="107"/>
      <c r="C29" s="29"/>
      <c r="D29" s="58"/>
      <c r="E29" s="59"/>
      <c r="F29" s="60">
        <f t="shared" si="0"/>
        <v>0</v>
      </c>
      <c r="G29" s="81"/>
      <c r="H29" s="62"/>
      <c r="I29" s="63"/>
      <c r="J29" s="64"/>
      <c r="K29" s="58"/>
      <c r="L29" s="59"/>
      <c r="M29" s="59"/>
      <c r="N29" s="59"/>
      <c r="O29" s="81"/>
      <c r="P29" s="81"/>
      <c r="Q29" s="82"/>
      <c r="R29" s="83"/>
      <c r="S29" s="69"/>
      <c r="T29" s="70"/>
      <c r="U29" s="71"/>
      <c r="V29" s="71"/>
      <c r="W29" s="72"/>
      <c r="X29" s="73">
        <f t="shared" si="1"/>
        <v>0</v>
      </c>
      <c r="Y29" s="74">
        <f t="shared" si="2"/>
        <v>0</v>
      </c>
      <c r="Z29" s="75"/>
      <c r="AA29" s="84">
        <f t="shared" si="3"/>
        <v>0</v>
      </c>
      <c r="AB29" s="85"/>
      <c r="AC29" s="86"/>
      <c r="AD29" s="87"/>
      <c r="AE29" s="88"/>
    </row>
    <row r="30" spans="1:31" x14ac:dyDescent="0.3">
      <c r="A30" s="107"/>
      <c r="B30" s="107"/>
      <c r="C30" s="29"/>
      <c r="D30" s="58"/>
      <c r="E30" s="59"/>
      <c r="F30" s="60">
        <f t="shared" si="0"/>
        <v>0</v>
      </c>
      <c r="G30" s="81"/>
      <c r="H30" s="62"/>
      <c r="I30" s="63"/>
      <c r="J30" s="64"/>
      <c r="K30" s="58"/>
      <c r="L30" s="59"/>
      <c r="M30" s="59"/>
      <c r="N30" s="59"/>
      <c r="O30" s="81"/>
      <c r="P30" s="81"/>
      <c r="Q30" s="82"/>
      <c r="R30" s="83"/>
      <c r="S30" s="69"/>
      <c r="T30" s="70"/>
      <c r="U30" s="71"/>
      <c r="V30" s="71"/>
      <c r="W30" s="72"/>
      <c r="X30" s="73">
        <f t="shared" si="1"/>
        <v>0</v>
      </c>
      <c r="Y30" s="74">
        <f t="shared" si="2"/>
        <v>0</v>
      </c>
      <c r="Z30" s="75"/>
      <c r="AA30" s="84">
        <f t="shared" si="3"/>
        <v>0</v>
      </c>
      <c r="AB30" s="85"/>
      <c r="AC30" s="86"/>
      <c r="AD30" s="87"/>
      <c r="AE30" s="88"/>
    </row>
    <row r="31" spans="1:31" x14ac:dyDescent="0.3">
      <c r="A31" s="107"/>
      <c r="B31" s="107"/>
      <c r="C31" s="29"/>
      <c r="D31" s="58"/>
      <c r="E31" s="59"/>
      <c r="F31" s="60">
        <f t="shared" si="0"/>
        <v>0</v>
      </c>
      <c r="G31" s="81"/>
      <c r="H31" s="62"/>
      <c r="I31" s="63"/>
      <c r="J31" s="64"/>
      <c r="K31" s="58"/>
      <c r="L31" s="59"/>
      <c r="M31" s="59"/>
      <c r="N31" s="59"/>
      <c r="O31" s="81"/>
      <c r="P31" s="81"/>
      <c r="Q31" s="82"/>
      <c r="R31" s="83"/>
      <c r="S31" s="69"/>
      <c r="T31" s="70"/>
      <c r="U31" s="71"/>
      <c r="V31" s="71"/>
      <c r="W31" s="72"/>
      <c r="X31" s="73">
        <f t="shared" si="1"/>
        <v>0</v>
      </c>
      <c r="Y31" s="74">
        <f t="shared" si="2"/>
        <v>0</v>
      </c>
      <c r="Z31" s="75"/>
      <c r="AA31" s="84">
        <f t="shared" si="3"/>
        <v>0</v>
      </c>
      <c r="AB31" s="85"/>
      <c r="AC31" s="86"/>
      <c r="AD31" s="87"/>
      <c r="AE31" s="88"/>
    </row>
    <row r="32" spans="1:31" x14ac:dyDescent="0.3">
      <c r="A32" s="107"/>
      <c r="B32" s="107"/>
      <c r="C32" s="29"/>
      <c r="D32" s="58"/>
      <c r="E32" s="59"/>
      <c r="F32" s="60">
        <f t="shared" si="0"/>
        <v>0</v>
      </c>
      <c r="G32" s="81"/>
      <c r="H32" s="62"/>
      <c r="I32" s="63"/>
      <c r="J32" s="64"/>
      <c r="K32" s="58"/>
      <c r="L32" s="59"/>
      <c r="M32" s="59"/>
      <c r="N32" s="59"/>
      <c r="O32" s="81"/>
      <c r="P32" s="81"/>
      <c r="Q32" s="82"/>
      <c r="R32" s="83"/>
      <c r="S32" s="69"/>
      <c r="T32" s="70"/>
      <c r="U32" s="71"/>
      <c r="V32" s="71"/>
      <c r="W32" s="72"/>
      <c r="X32" s="73">
        <f t="shared" si="1"/>
        <v>0</v>
      </c>
      <c r="Y32" s="74">
        <f t="shared" si="2"/>
        <v>0</v>
      </c>
      <c r="Z32" s="75"/>
      <c r="AA32" s="84">
        <f t="shared" si="3"/>
        <v>0</v>
      </c>
      <c r="AB32" s="85"/>
      <c r="AC32" s="86"/>
      <c r="AD32" s="87"/>
      <c r="AE32" s="88"/>
    </row>
    <row r="33" spans="1:31" x14ac:dyDescent="0.3">
      <c r="A33" s="107"/>
      <c r="B33" s="107"/>
      <c r="C33" s="29"/>
      <c r="D33" s="58"/>
      <c r="E33" s="59"/>
      <c r="F33" s="60">
        <f t="shared" si="0"/>
        <v>0</v>
      </c>
      <c r="G33" s="81"/>
      <c r="H33" s="62"/>
      <c r="I33" s="63"/>
      <c r="J33" s="64"/>
      <c r="K33" s="58"/>
      <c r="L33" s="59"/>
      <c r="M33" s="59"/>
      <c r="N33" s="59"/>
      <c r="O33" s="81"/>
      <c r="P33" s="81"/>
      <c r="Q33" s="82"/>
      <c r="R33" s="83"/>
      <c r="S33" s="69"/>
      <c r="T33" s="70"/>
      <c r="U33" s="71"/>
      <c r="V33" s="71"/>
      <c r="W33" s="72"/>
      <c r="X33" s="73">
        <f t="shared" si="1"/>
        <v>0</v>
      </c>
      <c r="Y33" s="74">
        <f t="shared" si="2"/>
        <v>0</v>
      </c>
      <c r="Z33" s="75"/>
      <c r="AA33" s="84">
        <f t="shared" si="3"/>
        <v>0</v>
      </c>
      <c r="AB33" s="85"/>
      <c r="AC33" s="86"/>
      <c r="AD33" s="87"/>
      <c r="AE33" s="88"/>
    </row>
    <row r="34" spans="1:31" x14ac:dyDescent="0.3">
      <c r="A34" s="107"/>
      <c r="B34" s="107"/>
      <c r="C34" s="29"/>
      <c r="D34" s="58"/>
      <c r="E34" s="59"/>
      <c r="F34" s="60">
        <f t="shared" si="0"/>
        <v>0</v>
      </c>
      <c r="G34" s="81"/>
      <c r="H34" s="62"/>
      <c r="I34" s="63"/>
      <c r="J34" s="64"/>
      <c r="K34" s="58"/>
      <c r="L34" s="59"/>
      <c r="M34" s="59"/>
      <c r="N34" s="59"/>
      <c r="O34" s="81"/>
      <c r="P34" s="81"/>
      <c r="Q34" s="82"/>
      <c r="R34" s="83"/>
      <c r="S34" s="69"/>
      <c r="T34" s="70"/>
      <c r="U34" s="71"/>
      <c r="V34" s="71"/>
      <c r="W34" s="72"/>
      <c r="X34" s="73">
        <f t="shared" si="1"/>
        <v>0</v>
      </c>
      <c r="Y34" s="74">
        <f t="shared" si="2"/>
        <v>0</v>
      </c>
      <c r="Z34" s="75"/>
      <c r="AA34" s="84">
        <f t="shared" si="3"/>
        <v>0</v>
      </c>
      <c r="AB34" s="85"/>
      <c r="AC34" s="86"/>
      <c r="AD34" s="87"/>
      <c r="AE34" s="88"/>
    </row>
    <row r="35" spans="1:31" x14ac:dyDescent="0.3">
      <c r="A35" s="107"/>
      <c r="B35" s="107"/>
      <c r="C35" s="29"/>
      <c r="D35" s="58"/>
      <c r="E35" s="59"/>
      <c r="F35" s="60">
        <f t="shared" si="0"/>
        <v>0</v>
      </c>
      <c r="G35" s="81"/>
      <c r="H35" s="62"/>
      <c r="I35" s="63"/>
      <c r="J35" s="64"/>
      <c r="K35" s="58"/>
      <c r="L35" s="59"/>
      <c r="M35" s="59"/>
      <c r="N35" s="59"/>
      <c r="O35" s="81"/>
      <c r="P35" s="81"/>
      <c r="Q35" s="82"/>
      <c r="R35" s="83"/>
      <c r="S35" s="69"/>
      <c r="T35" s="70"/>
      <c r="U35" s="71"/>
      <c r="V35" s="71"/>
      <c r="W35" s="72"/>
      <c r="X35" s="73">
        <f t="shared" si="1"/>
        <v>0</v>
      </c>
      <c r="Y35" s="74">
        <f t="shared" si="2"/>
        <v>0</v>
      </c>
      <c r="Z35" s="75"/>
      <c r="AA35" s="84">
        <f t="shared" si="3"/>
        <v>0</v>
      </c>
      <c r="AB35" s="85"/>
      <c r="AC35" s="86"/>
      <c r="AD35" s="87"/>
      <c r="AE35" s="88"/>
    </row>
    <row r="36" spans="1:31" x14ac:dyDescent="0.3">
      <c r="A36" s="107"/>
      <c r="B36" s="107"/>
      <c r="C36" s="29"/>
      <c r="D36" s="58"/>
      <c r="E36" s="59"/>
      <c r="F36" s="60">
        <f t="shared" si="0"/>
        <v>0</v>
      </c>
      <c r="G36" s="81"/>
      <c r="H36" s="62"/>
      <c r="I36" s="63"/>
      <c r="J36" s="64"/>
      <c r="K36" s="58"/>
      <c r="L36" s="59"/>
      <c r="M36" s="59"/>
      <c r="N36" s="59"/>
      <c r="O36" s="81"/>
      <c r="P36" s="81"/>
      <c r="Q36" s="82"/>
      <c r="R36" s="83"/>
      <c r="S36" s="69"/>
      <c r="T36" s="70"/>
      <c r="U36" s="71"/>
      <c r="V36" s="71"/>
      <c r="W36" s="72"/>
      <c r="X36" s="73">
        <f t="shared" si="1"/>
        <v>0</v>
      </c>
      <c r="Y36" s="74">
        <f t="shared" si="2"/>
        <v>0</v>
      </c>
      <c r="Z36" s="75"/>
      <c r="AA36" s="84">
        <f t="shared" si="3"/>
        <v>0</v>
      </c>
      <c r="AB36" s="85"/>
      <c r="AC36" s="86"/>
      <c r="AD36" s="87"/>
      <c r="AE36" s="88"/>
    </row>
    <row r="37" spans="1:31" x14ac:dyDescent="0.3">
      <c r="A37" s="107"/>
      <c r="B37" s="107"/>
      <c r="C37" s="29"/>
      <c r="D37" s="58"/>
      <c r="E37" s="59"/>
      <c r="F37" s="60">
        <f t="shared" si="0"/>
        <v>0</v>
      </c>
      <c r="G37" s="81"/>
      <c r="H37" s="62"/>
      <c r="I37" s="63"/>
      <c r="J37" s="64"/>
      <c r="K37" s="58"/>
      <c r="L37" s="59"/>
      <c r="M37" s="59"/>
      <c r="N37" s="59"/>
      <c r="O37" s="81"/>
      <c r="P37" s="81"/>
      <c r="Q37" s="82"/>
      <c r="R37" s="83"/>
      <c r="S37" s="69"/>
      <c r="T37" s="70"/>
      <c r="U37" s="71"/>
      <c r="V37" s="71"/>
      <c r="W37" s="72"/>
      <c r="X37" s="73">
        <f t="shared" si="1"/>
        <v>0</v>
      </c>
      <c r="Y37" s="74">
        <f t="shared" si="2"/>
        <v>0</v>
      </c>
      <c r="Z37" s="75"/>
      <c r="AA37" s="84">
        <f t="shared" si="3"/>
        <v>0</v>
      </c>
      <c r="AB37" s="85"/>
      <c r="AC37" s="86"/>
      <c r="AD37" s="87"/>
      <c r="AE37" s="88"/>
    </row>
    <row r="38" spans="1:31" x14ac:dyDescent="0.3">
      <c r="A38" s="107"/>
      <c r="B38" s="107"/>
      <c r="C38" s="29"/>
      <c r="D38" s="58"/>
      <c r="E38" s="59"/>
      <c r="F38" s="60">
        <f t="shared" si="0"/>
        <v>0</v>
      </c>
      <c r="G38" s="81"/>
      <c r="H38" s="62"/>
      <c r="I38" s="63"/>
      <c r="J38" s="64"/>
      <c r="K38" s="58"/>
      <c r="L38" s="59"/>
      <c r="M38" s="59"/>
      <c r="N38" s="59"/>
      <c r="O38" s="81"/>
      <c r="P38" s="81"/>
      <c r="Q38" s="82"/>
      <c r="R38" s="83"/>
      <c r="S38" s="69"/>
      <c r="T38" s="70"/>
      <c r="U38" s="71"/>
      <c r="V38" s="71"/>
      <c r="W38" s="72"/>
      <c r="X38" s="73">
        <f t="shared" si="1"/>
        <v>0</v>
      </c>
      <c r="Y38" s="74">
        <f t="shared" si="2"/>
        <v>0</v>
      </c>
      <c r="Z38" s="75"/>
      <c r="AA38" s="84">
        <f t="shared" si="3"/>
        <v>0</v>
      </c>
      <c r="AB38" s="85"/>
      <c r="AC38" s="86"/>
      <c r="AD38" s="87"/>
      <c r="AE38" s="88"/>
    </row>
    <row r="39" spans="1:31" x14ac:dyDescent="0.3">
      <c r="A39" s="107"/>
      <c r="B39" s="107"/>
      <c r="C39" s="29"/>
      <c r="D39" s="58"/>
      <c r="E39" s="59"/>
      <c r="F39" s="60">
        <f t="shared" si="0"/>
        <v>0</v>
      </c>
      <c r="G39" s="81"/>
      <c r="H39" s="62"/>
      <c r="I39" s="63"/>
      <c r="J39" s="64"/>
      <c r="K39" s="58"/>
      <c r="L39" s="59"/>
      <c r="M39" s="59"/>
      <c r="N39" s="59"/>
      <c r="O39" s="81"/>
      <c r="P39" s="81"/>
      <c r="Q39" s="82"/>
      <c r="R39" s="83"/>
      <c r="S39" s="69"/>
      <c r="T39" s="70"/>
      <c r="U39" s="71"/>
      <c r="V39" s="71"/>
      <c r="W39" s="72"/>
      <c r="X39" s="73">
        <f t="shared" si="1"/>
        <v>0</v>
      </c>
      <c r="Y39" s="74">
        <f t="shared" si="2"/>
        <v>0</v>
      </c>
      <c r="Z39" s="75"/>
      <c r="AA39" s="84">
        <f t="shared" si="3"/>
        <v>0</v>
      </c>
      <c r="AB39" s="85"/>
      <c r="AC39" s="86"/>
      <c r="AD39" s="87"/>
      <c r="AE39" s="88"/>
    </row>
    <row r="40" spans="1:31" x14ac:dyDescent="0.3">
      <c r="A40" s="107"/>
      <c r="B40" s="107"/>
      <c r="C40" s="29"/>
      <c r="D40" s="58"/>
      <c r="E40" s="59"/>
      <c r="F40" s="60">
        <f t="shared" si="0"/>
        <v>0</v>
      </c>
      <c r="G40" s="81"/>
      <c r="H40" s="62"/>
      <c r="I40" s="63"/>
      <c r="J40" s="64"/>
      <c r="K40" s="58"/>
      <c r="L40" s="59"/>
      <c r="M40" s="59"/>
      <c r="N40" s="59"/>
      <c r="O40" s="81"/>
      <c r="P40" s="81"/>
      <c r="Q40" s="82"/>
      <c r="R40" s="83"/>
      <c r="S40" s="69"/>
      <c r="T40" s="108"/>
      <c r="U40" s="109"/>
      <c r="V40" s="109"/>
      <c r="W40" s="75"/>
      <c r="X40" s="73">
        <f t="shared" si="1"/>
        <v>0</v>
      </c>
      <c r="Y40" s="74">
        <f t="shared" si="2"/>
        <v>0</v>
      </c>
      <c r="Z40" s="75"/>
      <c r="AA40" s="84">
        <f t="shared" si="3"/>
        <v>0</v>
      </c>
      <c r="AB40" s="85"/>
      <c r="AC40" s="86"/>
      <c r="AD40" s="87"/>
      <c r="AE40" s="88"/>
    </row>
    <row r="41" spans="1:31" x14ac:dyDescent="0.3">
      <c r="A41" s="107"/>
      <c r="B41" s="107"/>
      <c r="C41" s="29"/>
      <c r="D41" s="58"/>
      <c r="E41" s="59"/>
      <c r="F41" s="60">
        <f t="shared" si="0"/>
        <v>0</v>
      </c>
      <c r="G41" s="81"/>
      <c r="H41" s="62"/>
      <c r="I41" s="63"/>
      <c r="J41" s="64"/>
      <c r="K41" s="58"/>
      <c r="L41" s="59"/>
      <c r="M41" s="59"/>
      <c r="N41" s="59"/>
      <c r="O41" s="81"/>
      <c r="P41" s="81"/>
      <c r="Q41" s="82"/>
      <c r="R41" s="83"/>
      <c r="S41" s="69"/>
      <c r="T41" s="108"/>
      <c r="U41" s="109"/>
      <c r="V41" s="109"/>
      <c r="W41" s="75"/>
      <c r="X41" s="73">
        <f t="shared" si="1"/>
        <v>0</v>
      </c>
      <c r="Y41" s="74">
        <f t="shared" si="2"/>
        <v>0</v>
      </c>
      <c r="Z41" s="75"/>
      <c r="AA41" s="84">
        <f t="shared" si="3"/>
        <v>0</v>
      </c>
      <c r="AB41" s="85"/>
      <c r="AC41" s="86"/>
      <c r="AD41" s="87"/>
      <c r="AE41" s="88"/>
    </row>
    <row r="42" spans="1:31" x14ac:dyDescent="0.3">
      <c r="A42" s="107"/>
      <c r="B42" s="107"/>
      <c r="C42" s="29"/>
      <c r="D42" s="110"/>
      <c r="E42" s="111"/>
      <c r="F42" s="112">
        <f t="shared" si="0"/>
        <v>0</v>
      </c>
      <c r="G42" s="113"/>
      <c r="H42" s="114"/>
      <c r="I42" s="115"/>
      <c r="J42" s="116"/>
      <c r="K42" s="110"/>
      <c r="L42" s="111"/>
      <c r="M42" s="111"/>
      <c r="N42" s="111"/>
      <c r="O42" s="113"/>
      <c r="P42" s="113"/>
      <c r="Q42" s="117"/>
      <c r="R42" s="118"/>
      <c r="S42" s="119"/>
      <c r="T42" s="120"/>
      <c r="U42" s="121"/>
      <c r="V42" s="121"/>
      <c r="W42" s="122"/>
      <c r="X42" s="123">
        <f t="shared" si="1"/>
        <v>0</v>
      </c>
      <c r="Y42" s="124">
        <f t="shared" si="2"/>
        <v>0</v>
      </c>
      <c r="Z42" s="122"/>
      <c r="AA42" s="125">
        <f t="shared" si="3"/>
        <v>0</v>
      </c>
      <c r="AB42" s="126"/>
      <c r="AC42" s="127"/>
      <c r="AD42" s="128"/>
      <c r="AE42" s="129"/>
    </row>
    <row r="43" spans="1:31" ht="14.25" customHeight="1" x14ac:dyDescent="0.3">
      <c r="A43" s="130"/>
      <c r="B43" s="130"/>
      <c r="C43" s="130"/>
      <c r="D43" s="130"/>
      <c r="E43" s="130"/>
      <c r="F43" s="130"/>
      <c r="G43" s="130"/>
      <c r="H43" s="130"/>
      <c r="I43" s="131"/>
      <c r="J43" s="130"/>
      <c r="K43" s="132"/>
      <c r="L43" s="132"/>
      <c r="M43" s="132"/>
      <c r="N43" s="132"/>
      <c r="O43" s="132"/>
      <c r="P43" s="132"/>
      <c r="Q43" s="132"/>
      <c r="R43" s="130"/>
      <c r="S43" s="130"/>
      <c r="T43" s="130"/>
      <c r="U43" s="130"/>
      <c r="V43" s="130"/>
      <c r="W43" s="130"/>
      <c r="X43" s="130"/>
      <c r="Y43" s="133"/>
      <c r="Z43" s="130"/>
      <c r="AA43" s="134"/>
      <c r="AB43" s="130"/>
      <c r="AC43" s="130"/>
      <c r="AD43" s="130"/>
      <c r="AE43" s="130"/>
    </row>
    <row r="44" spans="1:31" ht="14.25" customHeight="1" x14ac:dyDescent="0.3">
      <c r="A44" s="130"/>
      <c r="B44" s="130"/>
      <c r="C44" s="130"/>
      <c r="D44" s="130"/>
      <c r="E44" s="130"/>
      <c r="F44" s="130"/>
      <c r="G44" s="130"/>
      <c r="H44" s="130"/>
      <c r="I44" s="131"/>
      <c r="J44" s="135">
        <f>SUM(J8:J42)</f>
        <v>10000</v>
      </c>
      <c r="K44" s="304" t="s">
        <v>37</v>
      </c>
      <c r="L44" s="305"/>
      <c r="M44" s="305"/>
      <c r="N44" s="305"/>
      <c r="O44" s="305"/>
      <c r="P44" s="305"/>
      <c r="Q44" s="306"/>
      <c r="R44" s="130"/>
      <c r="S44" s="130"/>
      <c r="T44" s="136">
        <f>SUM(T8:T39)</f>
        <v>48</v>
      </c>
      <c r="U44" s="136">
        <f>SUM(U8:U39)</f>
        <v>0</v>
      </c>
      <c r="V44" s="136">
        <f>SUM(V8:V39)</f>
        <v>48</v>
      </c>
      <c r="W44" s="136">
        <f>SUM(W8:W39)</f>
        <v>0</v>
      </c>
      <c r="X44" s="137">
        <f>SUM(X8:X39)</f>
        <v>96</v>
      </c>
      <c r="Y44" s="138">
        <f>SUM(Y8:Y37)</f>
        <v>9216</v>
      </c>
      <c r="Z44" s="139" t="s">
        <v>31</v>
      </c>
      <c r="AA44" s="140">
        <f>SUM(AA8:AA40)</f>
        <v>19216</v>
      </c>
      <c r="AB44" s="130"/>
      <c r="AD44" s="130"/>
      <c r="AE44" s="130"/>
    </row>
    <row r="45" spans="1:31" x14ac:dyDescent="0.3">
      <c r="A45" s="130"/>
      <c r="B45" s="130"/>
      <c r="C45" s="130"/>
      <c r="D45" s="130"/>
      <c r="E45" s="130"/>
      <c r="F45" s="130"/>
      <c r="G45" s="130"/>
      <c r="H45" s="130"/>
      <c r="I45" s="131"/>
      <c r="J45" s="130"/>
      <c r="K45" s="132"/>
      <c r="L45" s="132"/>
      <c r="M45" s="132"/>
      <c r="N45" s="132"/>
      <c r="O45" s="132"/>
      <c r="P45" s="132"/>
      <c r="Q45" s="132"/>
      <c r="R45" s="130"/>
      <c r="S45" s="130"/>
      <c r="T45" s="130"/>
      <c r="U45" s="130"/>
      <c r="V45" s="130"/>
      <c r="W45" s="130"/>
      <c r="X45" s="130"/>
      <c r="Y45" s="133"/>
      <c r="Z45" s="130"/>
      <c r="AA45" s="134"/>
      <c r="AB45" s="130"/>
      <c r="AC45" s="141" t="s">
        <v>38</v>
      </c>
      <c r="AD45" s="130"/>
      <c r="AE45" s="130"/>
    </row>
    <row r="46" spans="1:31" x14ac:dyDescent="0.3">
      <c r="A46" s="130"/>
      <c r="B46" s="130"/>
      <c r="C46" s="130"/>
      <c r="D46" s="130"/>
      <c r="E46" s="130"/>
      <c r="F46" s="130"/>
      <c r="G46" s="130"/>
      <c r="H46" s="130"/>
      <c r="I46" s="131"/>
      <c r="J46" s="130"/>
      <c r="K46" s="132"/>
      <c r="L46" s="132"/>
      <c r="M46" s="132"/>
      <c r="N46" s="132"/>
      <c r="O46" s="132"/>
      <c r="P46" s="132"/>
      <c r="Q46" s="132"/>
      <c r="R46" s="130"/>
      <c r="S46" s="130"/>
      <c r="T46" s="130"/>
      <c r="U46" s="130"/>
      <c r="V46" s="130"/>
      <c r="W46" s="130"/>
      <c r="X46" s="130"/>
      <c r="Y46" s="133"/>
      <c r="Z46" s="130"/>
      <c r="AA46" s="134"/>
      <c r="AB46" s="130"/>
      <c r="AC46" s="141" t="s">
        <v>39</v>
      </c>
      <c r="AD46" s="130"/>
      <c r="AE46" s="130"/>
    </row>
    <row r="47" spans="1:31" x14ac:dyDescent="0.3">
      <c r="A47" s="130"/>
      <c r="B47" s="130"/>
      <c r="C47" s="130"/>
      <c r="D47" s="130"/>
      <c r="E47" s="130"/>
      <c r="F47" s="130"/>
      <c r="G47" s="130"/>
      <c r="H47" s="130"/>
      <c r="I47" s="131"/>
      <c r="J47" s="130"/>
      <c r="K47" s="132"/>
      <c r="L47" s="132"/>
      <c r="M47" s="132"/>
      <c r="N47" s="132"/>
      <c r="O47" s="132"/>
      <c r="P47" s="132"/>
      <c r="Q47" s="132"/>
      <c r="R47" s="130"/>
      <c r="S47" s="130"/>
      <c r="T47" s="130"/>
      <c r="U47" s="130"/>
      <c r="V47" s="130"/>
      <c r="W47" s="130"/>
      <c r="X47" s="130"/>
      <c r="Y47" s="133"/>
      <c r="Z47" s="130"/>
      <c r="AA47" s="134"/>
      <c r="AB47" s="130"/>
      <c r="AC47" s="141" t="s">
        <v>40</v>
      </c>
      <c r="AD47" s="130"/>
      <c r="AE47" s="130"/>
    </row>
    <row r="48" spans="1:31" x14ac:dyDescent="0.3">
      <c r="A48" s="130"/>
      <c r="B48" s="130"/>
      <c r="C48" s="130"/>
      <c r="D48" s="130"/>
      <c r="E48" s="130"/>
      <c r="F48" s="130"/>
      <c r="G48" s="130"/>
      <c r="H48" s="130"/>
      <c r="I48" s="131"/>
      <c r="J48" s="130"/>
      <c r="K48" s="132"/>
      <c r="L48" s="132"/>
      <c r="M48" s="132"/>
      <c r="N48" s="132"/>
      <c r="O48" s="132"/>
      <c r="P48" s="132"/>
      <c r="Q48" s="132"/>
      <c r="R48" s="130"/>
      <c r="S48" s="130"/>
      <c r="T48" s="130"/>
      <c r="U48" s="130"/>
      <c r="V48" s="130"/>
      <c r="W48" s="130"/>
      <c r="X48" s="130"/>
      <c r="Y48" s="133"/>
      <c r="Z48" s="130"/>
      <c r="AA48" s="134"/>
      <c r="AB48" s="130"/>
      <c r="AC48" s="141" t="s">
        <v>41</v>
      </c>
      <c r="AD48" s="130"/>
      <c r="AE48" s="130"/>
    </row>
    <row r="49" spans="1:31" x14ac:dyDescent="0.3">
      <c r="A49" s="130"/>
      <c r="B49" s="130"/>
      <c r="C49" s="130"/>
      <c r="D49" s="130"/>
      <c r="E49" s="130"/>
      <c r="F49" s="130"/>
      <c r="G49" s="130"/>
      <c r="H49" s="130"/>
      <c r="I49" s="131"/>
      <c r="J49" s="130"/>
      <c r="K49" s="132"/>
      <c r="L49" s="132"/>
      <c r="M49" s="132"/>
      <c r="N49" s="132"/>
      <c r="O49" s="132"/>
      <c r="P49" s="132"/>
      <c r="Q49" s="132"/>
      <c r="R49" s="130"/>
      <c r="S49" s="130"/>
      <c r="T49" s="130"/>
      <c r="U49" s="130"/>
      <c r="V49" s="130"/>
      <c r="W49" s="130"/>
      <c r="X49" s="130"/>
      <c r="Y49" s="133"/>
      <c r="Z49" s="130"/>
      <c r="AA49" s="134"/>
      <c r="AB49" s="130"/>
      <c r="AC49" s="141" t="s">
        <v>42</v>
      </c>
      <c r="AD49" s="130"/>
      <c r="AE49" s="130"/>
    </row>
    <row r="50" spans="1:31" ht="14.25" customHeight="1" x14ac:dyDescent="0.3">
      <c r="A50" s="130"/>
      <c r="B50" s="130"/>
      <c r="C50" s="130"/>
      <c r="D50" s="130"/>
      <c r="E50" s="130"/>
      <c r="F50" s="130"/>
      <c r="G50" s="130"/>
      <c r="H50" s="130"/>
      <c r="I50" s="131"/>
      <c r="J50" s="130"/>
      <c r="K50" s="132"/>
      <c r="L50" s="132"/>
      <c r="M50" s="132"/>
      <c r="N50" s="132"/>
      <c r="O50" s="132"/>
      <c r="P50" s="132"/>
      <c r="Q50" s="132"/>
      <c r="R50" s="130"/>
      <c r="S50" s="130"/>
      <c r="T50" s="130"/>
      <c r="U50" s="130"/>
      <c r="V50" s="130"/>
      <c r="W50" s="130"/>
      <c r="X50" s="130"/>
      <c r="Y50" s="133"/>
      <c r="Z50" s="130"/>
      <c r="AA50" s="134"/>
      <c r="AB50" s="130"/>
      <c r="AC50" s="130"/>
      <c r="AD50" s="130"/>
      <c r="AE50" s="130"/>
    </row>
    <row r="51" spans="1:31" ht="14.25" customHeight="1" x14ac:dyDescent="0.3">
      <c r="A51" s="130"/>
      <c r="B51" s="130"/>
      <c r="C51" s="130"/>
      <c r="D51" s="130"/>
      <c r="E51" s="130"/>
      <c r="F51" s="130"/>
      <c r="G51" s="130"/>
      <c r="H51" s="130"/>
      <c r="I51" s="131"/>
      <c r="J51" s="130"/>
      <c r="K51" s="132"/>
      <c r="L51" s="132"/>
      <c r="M51" s="132"/>
      <c r="N51" s="132"/>
      <c r="O51" s="132"/>
      <c r="P51" s="132"/>
      <c r="Q51" s="132"/>
      <c r="R51" s="130"/>
      <c r="S51" s="130"/>
      <c r="T51" s="130"/>
      <c r="U51" s="130"/>
      <c r="V51" s="130"/>
      <c r="W51" s="130"/>
      <c r="X51" s="130"/>
      <c r="Y51" s="133"/>
      <c r="Z51" s="130"/>
      <c r="AA51" s="134"/>
      <c r="AB51" s="130"/>
      <c r="AC51" s="130"/>
      <c r="AD51" s="130"/>
      <c r="AE51" s="130"/>
    </row>
    <row r="52" spans="1:31" ht="14.25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1"/>
      <c r="J52" s="130"/>
      <c r="K52" s="132"/>
      <c r="L52" s="132"/>
      <c r="M52" s="132"/>
      <c r="N52" s="132"/>
      <c r="O52" s="132"/>
      <c r="P52" s="132"/>
      <c r="Q52" s="132"/>
      <c r="R52" s="130"/>
      <c r="S52" s="130"/>
      <c r="T52" s="130"/>
      <c r="U52" s="130"/>
      <c r="V52" s="130"/>
      <c r="W52" s="130"/>
      <c r="X52" s="130"/>
      <c r="Y52" s="133"/>
      <c r="Z52" s="130"/>
      <c r="AA52" s="134"/>
      <c r="AB52" s="130"/>
      <c r="AC52" s="130"/>
      <c r="AD52" s="130"/>
      <c r="AE52" s="130"/>
    </row>
    <row r="53" spans="1:31" ht="14.25" customHeight="1" x14ac:dyDescent="0.3">
      <c r="A53" s="130"/>
      <c r="B53" s="130"/>
      <c r="C53" s="130"/>
      <c r="D53" s="130"/>
      <c r="E53" s="130"/>
      <c r="F53" s="130"/>
      <c r="G53" s="130"/>
      <c r="H53" s="130"/>
      <c r="I53" s="131"/>
      <c r="J53" s="130"/>
      <c r="K53" s="132"/>
      <c r="L53" s="132"/>
      <c r="M53" s="132"/>
      <c r="N53" s="132"/>
      <c r="O53" s="132"/>
      <c r="P53" s="132"/>
      <c r="Q53" s="132"/>
      <c r="R53" s="130"/>
      <c r="S53" s="130"/>
      <c r="T53" s="130"/>
      <c r="U53" s="130"/>
      <c r="V53" s="130"/>
      <c r="W53" s="130"/>
      <c r="X53" s="130"/>
      <c r="Y53" s="133"/>
      <c r="Z53" s="130"/>
      <c r="AA53" s="134"/>
      <c r="AB53" s="130"/>
      <c r="AC53" s="130"/>
      <c r="AD53" s="130"/>
      <c r="AE53" s="130"/>
    </row>
    <row r="54" spans="1:31" ht="14.25" customHeight="1" x14ac:dyDescent="0.3">
      <c r="A54" s="130"/>
      <c r="B54" s="130"/>
      <c r="C54" s="130"/>
      <c r="D54" s="130"/>
      <c r="E54" s="130"/>
      <c r="F54" s="130"/>
      <c r="G54" s="130"/>
      <c r="H54" s="130"/>
      <c r="I54" s="131"/>
      <c r="J54" s="130"/>
      <c r="K54" s="132"/>
      <c r="L54" s="132"/>
      <c r="M54" s="132"/>
      <c r="N54" s="132"/>
      <c r="O54" s="132"/>
      <c r="P54" s="132"/>
      <c r="Q54" s="132"/>
      <c r="R54" s="130"/>
      <c r="S54" s="130"/>
      <c r="T54" s="130"/>
      <c r="U54" s="130"/>
      <c r="V54" s="130"/>
      <c r="W54" s="130"/>
      <c r="X54" s="130"/>
      <c r="Y54" s="133"/>
      <c r="Z54" s="130"/>
      <c r="AA54" s="134"/>
      <c r="AB54" s="130"/>
      <c r="AC54" s="130"/>
      <c r="AD54" s="130"/>
      <c r="AE54" s="130"/>
    </row>
    <row r="55" spans="1:31" ht="14.25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1"/>
      <c r="J55" s="130"/>
      <c r="K55" s="132"/>
      <c r="L55" s="132"/>
      <c r="M55" s="132"/>
      <c r="N55" s="132"/>
      <c r="O55" s="132"/>
      <c r="P55" s="132"/>
      <c r="Q55" s="132"/>
      <c r="R55" s="130"/>
      <c r="S55" s="130"/>
      <c r="T55" s="130"/>
      <c r="U55" s="130"/>
      <c r="V55" s="130"/>
      <c r="W55" s="130"/>
      <c r="X55" s="130"/>
      <c r="Y55" s="133"/>
      <c r="Z55" s="130"/>
      <c r="AA55" s="134"/>
      <c r="AB55" s="130"/>
      <c r="AC55" s="130"/>
      <c r="AD55" s="130"/>
      <c r="AE55" s="130"/>
    </row>
    <row r="56" spans="1:31" ht="14.25" customHeight="1" x14ac:dyDescent="0.3">
      <c r="A56" s="130"/>
      <c r="B56" s="130"/>
      <c r="C56" s="130"/>
      <c r="D56" s="130"/>
      <c r="E56" s="130"/>
      <c r="F56" s="130"/>
      <c r="G56" s="130"/>
      <c r="H56" s="130"/>
      <c r="I56" s="131"/>
      <c r="J56" s="130"/>
      <c r="K56" s="132"/>
      <c r="L56" s="132"/>
      <c r="M56" s="132"/>
      <c r="N56" s="132"/>
      <c r="O56" s="132"/>
      <c r="P56" s="132"/>
      <c r="Q56" s="132"/>
      <c r="R56" s="130"/>
      <c r="S56" s="130"/>
      <c r="T56" s="130"/>
      <c r="U56" s="130"/>
      <c r="V56" s="130"/>
      <c r="W56" s="130"/>
      <c r="X56" s="130"/>
      <c r="Y56" s="133"/>
      <c r="Z56" s="130"/>
      <c r="AA56" s="134"/>
      <c r="AB56" s="130"/>
      <c r="AC56" s="130"/>
      <c r="AD56" s="130"/>
      <c r="AE56" s="130"/>
    </row>
    <row r="57" spans="1:31" ht="14.25" customHeight="1" x14ac:dyDescent="0.3">
      <c r="A57" s="130"/>
      <c r="B57" s="130"/>
      <c r="C57" s="130"/>
      <c r="D57" s="130"/>
      <c r="E57" s="130"/>
      <c r="F57" s="130"/>
      <c r="G57" s="130"/>
      <c r="H57" s="130"/>
      <c r="I57" s="131"/>
      <c r="J57" s="130"/>
      <c r="K57" s="132"/>
      <c r="L57" s="132"/>
      <c r="M57" s="132"/>
      <c r="N57" s="132"/>
      <c r="O57" s="132"/>
      <c r="P57" s="132"/>
      <c r="Q57" s="132"/>
      <c r="R57" s="130"/>
      <c r="S57" s="130"/>
      <c r="T57" s="130"/>
      <c r="U57" s="130"/>
      <c r="V57" s="130"/>
      <c r="W57" s="130"/>
      <c r="X57" s="130"/>
      <c r="Y57" s="133"/>
      <c r="Z57" s="130"/>
      <c r="AA57" s="134"/>
      <c r="AB57" s="130"/>
      <c r="AC57" s="130"/>
      <c r="AD57" s="130"/>
      <c r="AE57" s="130"/>
    </row>
    <row r="58" spans="1:31" ht="14.25" customHeight="1" x14ac:dyDescent="0.3">
      <c r="A58" s="130"/>
      <c r="B58" s="130"/>
      <c r="C58" s="130"/>
      <c r="D58" s="130"/>
      <c r="E58" s="130"/>
      <c r="F58" s="130"/>
      <c r="G58" s="130"/>
      <c r="H58" s="130"/>
      <c r="I58" s="131"/>
      <c r="J58" s="130"/>
      <c r="K58" s="132"/>
      <c r="L58" s="132"/>
      <c r="M58" s="132"/>
      <c r="N58" s="132"/>
      <c r="O58" s="132"/>
      <c r="P58" s="132"/>
      <c r="Q58" s="132"/>
      <c r="R58" s="130"/>
      <c r="S58" s="130"/>
      <c r="T58" s="130"/>
      <c r="U58" s="130"/>
      <c r="V58" s="130"/>
      <c r="W58" s="130"/>
      <c r="X58" s="130"/>
      <c r="Y58" s="133"/>
      <c r="Z58" s="130"/>
      <c r="AA58" s="134"/>
      <c r="AB58" s="130"/>
      <c r="AC58" s="130"/>
      <c r="AD58" s="130"/>
      <c r="AE58" s="130"/>
    </row>
    <row r="59" spans="1:31" ht="14.2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1"/>
      <c r="J59" s="130"/>
      <c r="K59" s="132"/>
      <c r="L59" s="132"/>
      <c r="M59" s="132"/>
      <c r="N59" s="132"/>
      <c r="O59" s="132"/>
      <c r="P59" s="132"/>
      <c r="Q59" s="132"/>
      <c r="R59" s="130"/>
      <c r="S59" s="130"/>
      <c r="T59" s="130"/>
      <c r="U59" s="130"/>
      <c r="V59" s="130"/>
      <c r="W59" s="130"/>
      <c r="X59" s="130"/>
      <c r="Y59" s="133"/>
      <c r="Z59" s="130"/>
      <c r="AA59" s="134"/>
      <c r="AB59" s="130"/>
      <c r="AC59" s="130"/>
      <c r="AD59" s="130"/>
      <c r="AE59" s="130"/>
    </row>
    <row r="60" spans="1:31" ht="14.25" customHeight="1" x14ac:dyDescent="0.3">
      <c r="A60" s="130"/>
      <c r="B60" s="130"/>
      <c r="C60" s="130"/>
      <c r="D60" s="130"/>
      <c r="E60" s="130"/>
      <c r="F60" s="130"/>
      <c r="G60" s="130"/>
      <c r="H60" s="130"/>
      <c r="I60" s="131"/>
      <c r="J60" s="130"/>
      <c r="K60" s="132"/>
      <c r="L60" s="132"/>
      <c r="M60" s="132"/>
      <c r="N60" s="132"/>
      <c r="O60" s="132"/>
      <c r="P60" s="132"/>
      <c r="Q60" s="132"/>
      <c r="R60" s="130"/>
      <c r="S60" s="130"/>
      <c r="T60" s="130"/>
      <c r="U60" s="130"/>
      <c r="V60" s="130"/>
      <c r="W60" s="130"/>
      <c r="X60" s="130"/>
      <c r="Y60" s="133"/>
      <c r="Z60" s="130"/>
      <c r="AA60" s="134"/>
      <c r="AB60" s="130"/>
      <c r="AC60" s="130"/>
      <c r="AD60" s="130"/>
      <c r="AE60" s="130"/>
    </row>
    <row r="61" spans="1:31" ht="14.25" customHeight="1" x14ac:dyDescent="0.3">
      <c r="A61" s="130"/>
      <c r="B61" s="130"/>
      <c r="C61" s="130"/>
      <c r="D61" s="130"/>
      <c r="E61" s="130"/>
      <c r="F61" s="130"/>
      <c r="G61" s="130"/>
      <c r="H61" s="130"/>
      <c r="I61" s="131"/>
      <c r="J61" s="130"/>
      <c r="K61" s="132"/>
      <c r="L61" s="132"/>
      <c r="M61" s="132"/>
      <c r="N61" s="132"/>
      <c r="O61" s="132"/>
      <c r="P61" s="132"/>
      <c r="Q61" s="132"/>
      <c r="R61" s="130"/>
      <c r="S61" s="130"/>
      <c r="T61" s="130"/>
      <c r="U61" s="130"/>
      <c r="V61" s="130"/>
      <c r="W61" s="130"/>
      <c r="X61" s="130"/>
      <c r="Y61" s="133"/>
      <c r="Z61" s="130"/>
      <c r="AA61" s="134"/>
      <c r="AB61" s="130"/>
      <c r="AC61" s="130"/>
      <c r="AD61" s="130"/>
      <c r="AE61" s="130"/>
    </row>
    <row r="62" spans="1:31" ht="14.25" customHeight="1" x14ac:dyDescent="0.3">
      <c r="A62" s="130"/>
      <c r="B62" s="130"/>
      <c r="C62" s="130"/>
      <c r="D62" s="130"/>
      <c r="E62" s="130"/>
      <c r="F62" s="130"/>
      <c r="G62" s="130"/>
      <c r="H62" s="130"/>
      <c r="I62" s="131"/>
      <c r="J62" s="130"/>
      <c r="K62" s="132"/>
      <c r="L62" s="132"/>
      <c r="M62" s="132"/>
      <c r="N62" s="132"/>
      <c r="O62" s="132"/>
      <c r="P62" s="132"/>
      <c r="Q62" s="132"/>
      <c r="R62" s="130"/>
      <c r="S62" s="130"/>
      <c r="T62" s="130"/>
      <c r="U62" s="130"/>
      <c r="V62" s="130"/>
      <c r="W62" s="130"/>
      <c r="X62" s="130"/>
      <c r="Y62" s="133"/>
      <c r="Z62" s="130"/>
      <c r="AA62" s="134"/>
      <c r="AB62" s="130"/>
      <c r="AC62" s="130"/>
      <c r="AD62" s="130"/>
      <c r="AE62" s="130"/>
    </row>
    <row r="63" spans="1:31" ht="14.25" customHeight="1" x14ac:dyDescent="0.3">
      <c r="A63" s="130"/>
      <c r="B63" s="130"/>
      <c r="C63" s="130"/>
      <c r="D63" s="130"/>
      <c r="E63" s="130"/>
      <c r="F63" s="130"/>
      <c r="G63" s="130"/>
      <c r="H63" s="130"/>
      <c r="I63" s="131"/>
      <c r="J63" s="130"/>
      <c r="K63" s="132"/>
      <c r="L63" s="132"/>
      <c r="M63" s="132"/>
      <c r="N63" s="132"/>
      <c r="O63" s="132"/>
      <c r="P63" s="132"/>
      <c r="Q63" s="132"/>
      <c r="R63" s="130"/>
      <c r="S63" s="130"/>
      <c r="T63" s="130"/>
      <c r="U63" s="130"/>
      <c r="V63" s="130"/>
      <c r="W63" s="130"/>
      <c r="X63" s="130"/>
      <c r="Y63" s="133"/>
      <c r="Z63" s="130"/>
      <c r="AA63" s="134"/>
      <c r="AB63" s="130"/>
      <c r="AC63" s="130"/>
      <c r="AD63" s="130"/>
      <c r="AE63" s="130"/>
    </row>
    <row r="64" spans="1:31" ht="14.25" customHeight="1" x14ac:dyDescent="0.3">
      <c r="A64" s="130"/>
      <c r="B64" s="130"/>
      <c r="C64" s="130"/>
      <c r="D64" s="130"/>
      <c r="E64" s="130"/>
      <c r="F64" s="130"/>
      <c r="G64" s="130"/>
      <c r="H64" s="130"/>
      <c r="I64" s="131"/>
      <c r="J64" s="130"/>
      <c r="K64" s="132"/>
      <c r="L64" s="132"/>
      <c r="M64" s="132"/>
      <c r="N64" s="132"/>
      <c r="O64" s="132"/>
      <c r="P64" s="132"/>
      <c r="Q64" s="132"/>
      <c r="R64" s="130"/>
      <c r="S64" s="130"/>
      <c r="T64" s="130"/>
      <c r="U64" s="130"/>
      <c r="V64" s="130"/>
      <c r="W64" s="130"/>
      <c r="X64" s="130"/>
      <c r="Y64" s="133"/>
      <c r="Z64" s="130"/>
      <c r="AA64" s="134"/>
      <c r="AB64" s="130"/>
      <c r="AC64" s="130"/>
      <c r="AD64" s="130"/>
      <c r="AE64" s="130"/>
    </row>
    <row r="65" spans="1:31" ht="14.25" customHeight="1" x14ac:dyDescent="0.3">
      <c r="A65" s="130"/>
      <c r="B65" s="130"/>
      <c r="C65" s="130"/>
      <c r="D65" s="130"/>
      <c r="E65" s="130"/>
      <c r="F65" s="130"/>
      <c r="G65" s="130"/>
      <c r="H65" s="130"/>
      <c r="I65" s="131"/>
      <c r="J65" s="130"/>
      <c r="K65" s="132"/>
      <c r="L65" s="132"/>
      <c r="M65" s="132"/>
      <c r="N65" s="132"/>
      <c r="O65" s="132"/>
      <c r="P65" s="132"/>
      <c r="Q65" s="132"/>
      <c r="R65" s="130"/>
      <c r="S65" s="130"/>
      <c r="T65" s="130"/>
      <c r="U65" s="130"/>
      <c r="V65" s="130"/>
      <c r="W65" s="130"/>
      <c r="X65" s="130"/>
      <c r="Y65" s="133"/>
      <c r="Z65" s="130"/>
      <c r="AA65" s="134"/>
      <c r="AB65" s="130"/>
      <c r="AC65" s="130"/>
      <c r="AD65" s="130"/>
      <c r="AE65" s="130"/>
    </row>
    <row r="66" spans="1:31" ht="14.25" customHeight="1" x14ac:dyDescent="0.3">
      <c r="A66" s="130"/>
      <c r="B66" s="130"/>
      <c r="C66" s="130"/>
      <c r="D66" s="130"/>
      <c r="E66" s="130"/>
      <c r="F66" s="130"/>
      <c r="G66" s="130"/>
      <c r="H66" s="130"/>
      <c r="I66" s="131"/>
      <c r="J66" s="130"/>
      <c r="K66" s="132"/>
      <c r="L66" s="132"/>
      <c r="M66" s="132"/>
      <c r="N66" s="132"/>
      <c r="O66" s="132"/>
      <c r="P66" s="132"/>
      <c r="Q66" s="132"/>
      <c r="R66" s="130"/>
      <c r="S66" s="130"/>
      <c r="T66" s="130"/>
      <c r="U66" s="130"/>
      <c r="V66" s="130"/>
      <c r="W66" s="130"/>
      <c r="X66" s="130"/>
      <c r="Y66" s="133"/>
      <c r="Z66" s="130"/>
      <c r="AA66" s="134"/>
      <c r="AB66" s="130"/>
      <c r="AC66" s="130"/>
      <c r="AD66" s="130"/>
      <c r="AE66" s="130"/>
    </row>
    <row r="67" spans="1:31" ht="14.25" customHeight="1" x14ac:dyDescent="0.3">
      <c r="A67" s="130"/>
      <c r="B67" s="130"/>
      <c r="C67" s="130"/>
      <c r="D67" s="130"/>
      <c r="E67" s="130"/>
      <c r="F67" s="130"/>
      <c r="G67" s="130"/>
      <c r="H67" s="130"/>
      <c r="I67" s="131"/>
      <c r="J67" s="130"/>
      <c r="K67" s="132"/>
      <c r="L67" s="132"/>
      <c r="M67" s="132"/>
      <c r="N67" s="132"/>
      <c r="O67" s="132"/>
      <c r="P67" s="132"/>
      <c r="Q67" s="132"/>
      <c r="R67" s="130"/>
      <c r="S67" s="130"/>
      <c r="T67" s="130"/>
      <c r="U67" s="130"/>
      <c r="V67" s="130"/>
      <c r="W67" s="130"/>
      <c r="X67" s="130"/>
      <c r="Y67" s="133"/>
      <c r="Z67" s="130"/>
      <c r="AA67" s="134"/>
      <c r="AB67" s="130"/>
      <c r="AC67" s="130"/>
      <c r="AD67" s="130"/>
      <c r="AE67" s="130"/>
    </row>
    <row r="68" spans="1:31" ht="14.25" customHeight="1" x14ac:dyDescent="0.3">
      <c r="A68" s="130"/>
      <c r="B68" s="130"/>
      <c r="C68" s="130"/>
      <c r="D68" s="130"/>
      <c r="E68" s="130"/>
      <c r="F68" s="130"/>
      <c r="G68" s="130"/>
      <c r="H68" s="130"/>
      <c r="I68" s="131"/>
      <c r="J68" s="130"/>
      <c r="K68" s="132"/>
      <c r="L68" s="132"/>
      <c r="M68" s="132"/>
      <c r="N68" s="132"/>
      <c r="O68" s="132"/>
      <c r="P68" s="132"/>
      <c r="Q68" s="132"/>
      <c r="R68" s="130"/>
      <c r="S68" s="130"/>
      <c r="T68" s="130"/>
      <c r="U68" s="130"/>
      <c r="V68" s="130"/>
      <c r="W68" s="130"/>
      <c r="X68" s="130"/>
      <c r="Y68" s="133"/>
      <c r="Z68" s="130"/>
      <c r="AA68" s="134"/>
      <c r="AB68" s="130"/>
      <c r="AC68" s="130"/>
      <c r="AD68" s="130"/>
      <c r="AE68" s="130"/>
    </row>
    <row r="69" spans="1:31" ht="14.25" customHeight="1" x14ac:dyDescent="0.3">
      <c r="A69" s="130"/>
      <c r="B69" s="130"/>
      <c r="C69" s="130"/>
      <c r="D69" s="130"/>
      <c r="E69" s="130"/>
      <c r="F69" s="130"/>
      <c r="G69" s="130"/>
      <c r="H69" s="130"/>
      <c r="I69" s="131"/>
      <c r="J69" s="130"/>
      <c r="K69" s="132"/>
      <c r="L69" s="132"/>
      <c r="M69" s="132"/>
      <c r="N69" s="132"/>
      <c r="O69" s="132"/>
      <c r="P69" s="132"/>
      <c r="Q69" s="132"/>
      <c r="R69" s="130"/>
      <c r="S69" s="130"/>
      <c r="T69" s="130"/>
      <c r="U69" s="130"/>
      <c r="V69" s="130"/>
      <c r="W69" s="130"/>
      <c r="X69" s="130"/>
      <c r="Y69" s="133"/>
      <c r="Z69" s="130"/>
      <c r="AA69" s="134"/>
      <c r="AB69" s="130"/>
      <c r="AC69" s="130"/>
      <c r="AD69" s="130"/>
      <c r="AE69" s="130"/>
    </row>
    <row r="70" spans="1:31" ht="14.25" customHeight="1" x14ac:dyDescent="0.3">
      <c r="A70" s="130"/>
      <c r="B70" s="130"/>
      <c r="C70" s="130"/>
      <c r="D70" s="130"/>
      <c r="E70" s="130"/>
      <c r="F70" s="130"/>
      <c r="G70" s="130"/>
      <c r="H70" s="130"/>
      <c r="I70" s="131"/>
      <c r="J70" s="130"/>
      <c r="K70" s="132"/>
      <c r="L70" s="132"/>
      <c r="M70" s="132"/>
      <c r="N70" s="132"/>
      <c r="O70" s="132"/>
      <c r="P70" s="132"/>
      <c r="Q70" s="132"/>
      <c r="R70" s="130"/>
      <c r="S70" s="130"/>
      <c r="T70" s="130"/>
      <c r="U70" s="130"/>
      <c r="V70" s="130"/>
      <c r="W70" s="130"/>
      <c r="X70" s="130"/>
      <c r="Y70" s="133"/>
      <c r="Z70" s="130"/>
      <c r="AA70" s="134"/>
      <c r="AB70" s="130"/>
      <c r="AC70" s="130"/>
      <c r="AD70" s="130"/>
      <c r="AE70" s="130"/>
    </row>
    <row r="71" spans="1:31" ht="14.25" customHeight="1" x14ac:dyDescent="0.3">
      <c r="A71" s="130"/>
      <c r="B71" s="130"/>
      <c r="C71" s="130"/>
      <c r="D71" s="130"/>
      <c r="E71" s="130"/>
      <c r="F71" s="130"/>
      <c r="G71" s="130"/>
      <c r="H71" s="130"/>
      <c r="I71" s="131"/>
      <c r="J71" s="130"/>
      <c r="K71" s="132"/>
      <c r="L71" s="132"/>
      <c r="M71" s="132"/>
      <c r="N71" s="132"/>
      <c r="O71" s="132"/>
      <c r="P71" s="132"/>
      <c r="Q71" s="132"/>
      <c r="R71" s="130"/>
      <c r="S71" s="130"/>
      <c r="T71" s="130"/>
      <c r="U71" s="130"/>
      <c r="V71" s="130"/>
      <c r="W71" s="130"/>
      <c r="X71" s="130"/>
      <c r="Y71" s="133"/>
      <c r="Z71" s="130"/>
      <c r="AA71" s="134"/>
      <c r="AB71" s="130"/>
      <c r="AC71" s="130"/>
      <c r="AD71" s="130"/>
      <c r="AE71" s="130"/>
    </row>
    <row r="72" spans="1:31" ht="14.25" customHeight="1" x14ac:dyDescent="0.3">
      <c r="A72" s="130"/>
      <c r="B72" s="130"/>
      <c r="C72" s="130"/>
      <c r="D72" s="130"/>
      <c r="E72" s="130"/>
      <c r="F72" s="130"/>
      <c r="G72" s="130"/>
      <c r="H72" s="130"/>
      <c r="I72" s="131"/>
      <c r="J72" s="130"/>
      <c r="K72" s="132"/>
      <c r="L72" s="132"/>
      <c r="M72" s="132"/>
      <c r="N72" s="132"/>
      <c r="O72" s="132"/>
      <c r="P72" s="132"/>
      <c r="Q72" s="132"/>
      <c r="R72" s="130"/>
      <c r="S72" s="130"/>
      <c r="T72" s="130"/>
      <c r="U72" s="130"/>
      <c r="V72" s="130"/>
      <c r="W72" s="130"/>
      <c r="X72" s="130"/>
      <c r="Y72" s="133"/>
      <c r="Z72" s="130"/>
      <c r="AA72" s="134"/>
      <c r="AB72" s="130"/>
      <c r="AC72" s="130"/>
      <c r="AD72" s="130"/>
      <c r="AE72" s="130"/>
    </row>
    <row r="73" spans="1:31" ht="14.25" customHeight="1" x14ac:dyDescent="0.3">
      <c r="A73" s="130"/>
      <c r="B73" s="130"/>
      <c r="C73" s="130"/>
      <c r="D73" s="130"/>
      <c r="E73" s="130"/>
      <c r="F73" s="130"/>
      <c r="G73" s="130"/>
      <c r="H73" s="130"/>
      <c r="I73" s="131"/>
      <c r="J73" s="130"/>
      <c r="K73" s="132"/>
      <c r="L73" s="132"/>
      <c r="M73" s="132"/>
      <c r="N73" s="132"/>
      <c r="O73" s="132"/>
      <c r="P73" s="132"/>
      <c r="Q73" s="132"/>
      <c r="R73" s="130"/>
      <c r="S73" s="130"/>
      <c r="T73" s="130"/>
      <c r="U73" s="130"/>
      <c r="V73" s="130"/>
      <c r="W73" s="130"/>
      <c r="X73" s="130"/>
      <c r="Y73" s="133"/>
      <c r="Z73" s="130"/>
      <c r="AA73" s="134"/>
      <c r="AB73" s="130"/>
      <c r="AC73" s="130"/>
      <c r="AD73" s="130"/>
      <c r="AE73" s="130"/>
    </row>
    <row r="74" spans="1:31" ht="14.25" customHeight="1" x14ac:dyDescent="0.3">
      <c r="A74" s="130"/>
      <c r="B74" s="130"/>
      <c r="C74" s="130"/>
      <c r="D74" s="130"/>
      <c r="E74" s="130"/>
      <c r="F74" s="130"/>
      <c r="G74" s="130"/>
      <c r="H74" s="130"/>
      <c r="I74" s="131"/>
      <c r="J74" s="130"/>
      <c r="K74" s="132"/>
      <c r="L74" s="132"/>
      <c r="M74" s="132"/>
      <c r="N74" s="132"/>
      <c r="O74" s="132"/>
      <c r="P74" s="132"/>
      <c r="Q74" s="132"/>
      <c r="R74" s="130"/>
      <c r="S74" s="130"/>
      <c r="T74" s="130"/>
      <c r="U74" s="130"/>
      <c r="V74" s="130"/>
      <c r="W74" s="130"/>
      <c r="X74" s="130"/>
      <c r="Y74" s="133"/>
      <c r="Z74" s="130"/>
      <c r="AA74" s="134"/>
      <c r="AB74" s="130"/>
      <c r="AC74" s="130"/>
      <c r="AD74" s="130"/>
      <c r="AE74" s="130"/>
    </row>
    <row r="75" spans="1:31" ht="14.25" customHeight="1" x14ac:dyDescent="0.3">
      <c r="A75" s="130"/>
      <c r="B75" s="130"/>
      <c r="C75" s="130"/>
      <c r="D75" s="130"/>
      <c r="E75" s="130"/>
      <c r="F75" s="130"/>
      <c r="G75" s="130"/>
      <c r="H75" s="130"/>
      <c r="I75" s="131"/>
      <c r="J75" s="130"/>
      <c r="K75" s="132"/>
      <c r="L75" s="132"/>
      <c r="M75" s="132"/>
      <c r="N75" s="132"/>
      <c r="O75" s="132"/>
      <c r="P75" s="132"/>
      <c r="Q75" s="132"/>
      <c r="R75" s="130"/>
      <c r="S75" s="130"/>
      <c r="T75" s="130"/>
      <c r="U75" s="130"/>
      <c r="V75" s="130"/>
      <c r="W75" s="130"/>
      <c r="X75" s="130"/>
      <c r="Y75" s="133"/>
      <c r="Z75" s="130"/>
      <c r="AA75" s="134"/>
      <c r="AB75" s="130"/>
      <c r="AC75" s="130"/>
      <c r="AD75" s="130"/>
      <c r="AE75" s="130"/>
    </row>
    <row r="76" spans="1:31" ht="14.25" customHeight="1" x14ac:dyDescent="0.3">
      <c r="A76" s="130"/>
      <c r="B76" s="130"/>
      <c r="C76" s="130"/>
      <c r="D76" s="130"/>
      <c r="E76" s="130"/>
      <c r="F76" s="130"/>
      <c r="G76" s="130"/>
      <c r="H76" s="130"/>
      <c r="I76" s="131"/>
      <c r="J76" s="130"/>
      <c r="K76" s="132"/>
      <c r="L76" s="132"/>
      <c r="M76" s="132"/>
      <c r="N76" s="132"/>
      <c r="O76" s="132"/>
      <c r="P76" s="132"/>
      <c r="Q76" s="132"/>
      <c r="R76" s="130"/>
      <c r="S76" s="130"/>
      <c r="T76" s="130"/>
      <c r="U76" s="130"/>
      <c r="V76" s="130"/>
      <c r="W76" s="130"/>
      <c r="X76" s="130"/>
      <c r="Y76" s="133"/>
      <c r="Z76" s="130"/>
      <c r="AA76" s="134"/>
      <c r="AB76" s="130"/>
      <c r="AC76" s="130"/>
      <c r="AD76" s="130"/>
      <c r="AE76" s="130"/>
    </row>
    <row r="77" spans="1:31" ht="14.25" customHeight="1" x14ac:dyDescent="0.3">
      <c r="A77" s="130"/>
      <c r="B77" s="130"/>
      <c r="C77" s="130"/>
      <c r="D77" s="130"/>
      <c r="E77" s="130"/>
      <c r="F77" s="130"/>
      <c r="G77" s="130"/>
      <c r="H77" s="130"/>
      <c r="I77" s="131"/>
      <c r="J77" s="130"/>
      <c r="K77" s="132"/>
      <c r="L77" s="132"/>
      <c r="M77" s="132"/>
      <c r="N77" s="132"/>
      <c r="O77" s="132"/>
      <c r="P77" s="132"/>
      <c r="Q77" s="132"/>
      <c r="R77" s="130"/>
      <c r="S77" s="130"/>
      <c r="T77" s="130"/>
      <c r="U77" s="130"/>
      <c r="V77" s="130"/>
      <c r="W77" s="130"/>
      <c r="X77" s="130"/>
      <c r="Y77" s="133"/>
      <c r="Z77" s="130"/>
      <c r="AA77" s="134"/>
      <c r="AB77" s="130"/>
      <c r="AC77" s="130"/>
      <c r="AD77" s="130"/>
      <c r="AE77" s="130"/>
    </row>
    <row r="78" spans="1:31" ht="14.25" customHeight="1" x14ac:dyDescent="0.3">
      <c r="A78" s="130"/>
      <c r="B78" s="130"/>
      <c r="C78" s="130"/>
      <c r="D78" s="130"/>
      <c r="E78" s="130"/>
      <c r="F78" s="130"/>
      <c r="G78" s="130"/>
      <c r="H78" s="130"/>
      <c r="I78" s="131"/>
      <c r="J78" s="130"/>
      <c r="K78" s="132"/>
      <c r="L78" s="132"/>
      <c r="M78" s="132"/>
      <c r="N78" s="132"/>
      <c r="O78" s="132"/>
      <c r="P78" s="132"/>
      <c r="Q78" s="132"/>
      <c r="R78" s="130"/>
      <c r="S78" s="130"/>
      <c r="T78" s="130"/>
      <c r="U78" s="130"/>
      <c r="V78" s="130"/>
      <c r="W78" s="130"/>
      <c r="X78" s="130"/>
      <c r="Y78" s="133"/>
      <c r="Z78" s="130"/>
      <c r="AA78" s="134"/>
      <c r="AB78" s="130"/>
      <c r="AC78" s="130"/>
      <c r="AD78" s="130"/>
      <c r="AE78" s="130"/>
    </row>
    <row r="79" spans="1:31" ht="14.25" customHeight="1" x14ac:dyDescent="0.3">
      <c r="A79" s="130"/>
      <c r="B79" s="130"/>
      <c r="C79" s="130"/>
      <c r="D79" s="130"/>
      <c r="E79" s="130"/>
      <c r="F79" s="130"/>
      <c r="G79" s="130"/>
      <c r="H79" s="130"/>
      <c r="I79" s="131"/>
      <c r="J79" s="130"/>
      <c r="K79" s="132"/>
      <c r="L79" s="132"/>
      <c r="M79" s="132"/>
      <c r="N79" s="132"/>
      <c r="O79" s="132"/>
      <c r="P79" s="132"/>
      <c r="Q79" s="132"/>
      <c r="R79" s="130"/>
      <c r="S79" s="130"/>
      <c r="T79" s="130"/>
      <c r="U79" s="130"/>
      <c r="V79" s="130"/>
      <c r="W79" s="130"/>
      <c r="X79" s="130"/>
      <c r="Y79" s="133"/>
      <c r="Z79" s="130"/>
      <c r="AA79" s="134"/>
      <c r="AB79" s="130"/>
      <c r="AC79" s="130"/>
      <c r="AD79" s="130"/>
      <c r="AE79" s="130"/>
    </row>
    <row r="80" spans="1:31" ht="14.25" customHeight="1" x14ac:dyDescent="0.3">
      <c r="A80" s="130"/>
      <c r="B80" s="130"/>
      <c r="C80" s="130"/>
      <c r="D80" s="130"/>
      <c r="E80" s="130"/>
      <c r="F80" s="130"/>
      <c r="G80" s="130"/>
      <c r="H80" s="130"/>
      <c r="I80" s="131"/>
      <c r="J80" s="130"/>
      <c r="K80" s="132"/>
      <c r="L80" s="132"/>
      <c r="M80" s="132"/>
      <c r="N80" s="132"/>
      <c r="O80" s="132"/>
      <c r="P80" s="132"/>
      <c r="Q80" s="132"/>
      <c r="R80" s="130"/>
      <c r="S80" s="130"/>
      <c r="T80" s="130"/>
      <c r="U80" s="130"/>
      <c r="V80" s="130"/>
      <c r="W80" s="130"/>
      <c r="X80" s="130"/>
      <c r="Y80" s="133"/>
      <c r="Z80" s="130"/>
      <c r="AA80" s="134"/>
      <c r="AB80" s="130"/>
      <c r="AC80" s="130"/>
      <c r="AD80" s="130"/>
      <c r="AE80" s="130"/>
    </row>
    <row r="81" spans="1:31" ht="14.25" customHeight="1" x14ac:dyDescent="0.3">
      <c r="A81" s="130"/>
      <c r="B81" s="130"/>
      <c r="C81" s="130"/>
      <c r="D81" s="130"/>
      <c r="E81" s="130"/>
      <c r="F81" s="130"/>
      <c r="G81" s="130"/>
      <c r="H81" s="130"/>
      <c r="I81" s="131"/>
      <c r="J81" s="130"/>
      <c r="K81" s="132"/>
      <c r="L81" s="132"/>
      <c r="M81" s="132"/>
      <c r="N81" s="132"/>
      <c r="O81" s="132"/>
      <c r="P81" s="132"/>
      <c r="Q81" s="132"/>
      <c r="R81" s="130"/>
      <c r="S81" s="130"/>
      <c r="T81" s="130"/>
      <c r="U81" s="130"/>
      <c r="V81" s="130"/>
      <c r="W81" s="130"/>
      <c r="X81" s="130"/>
      <c r="Y81" s="133"/>
      <c r="Z81" s="130"/>
      <c r="AA81" s="134"/>
      <c r="AB81" s="130"/>
      <c r="AC81" s="130"/>
      <c r="AD81" s="130"/>
      <c r="AE81" s="130"/>
    </row>
    <row r="82" spans="1:31" ht="14.25" customHeight="1" x14ac:dyDescent="0.3">
      <c r="A82" s="130"/>
      <c r="B82" s="130"/>
      <c r="C82" s="130"/>
      <c r="D82" s="130"/>
      <c r="E82" s="130"/>
      <c r="F82" s="130"/>
      <c r="G82" s="130"/>
      <c r="H82" s="130"/>
      <c r="I82" s="131"/>
      <c r="J82" s="130"/>
      <c r="K82" s="132"/>
      <c r="L82" s="132"/>
      <c r="M82" s="132"/>
      <c r="N82" s="132"/>
      <c r="O82" s="132"/>
      <c r="P82" s="132"/>
      <c r="Q82" s="132"/>
      <c r="R82" s="130"/>
      <c r="S82" s="130"/>
      <c r="T82" s="130"/>
      <c r="U82" s="130"/>
      <c r="V82" s="130"/>
      <c r="W82" s="130"/>
      <c r="X82" s="130"/>
      <c r="Y82" s="133"/>
      <c r="Z82" s="130"/>
      <c r="AA82" s="134"/>
      <c r="AB82" s="130"/>
      <c r="AC82" s="130"/>
      <c r="AD82" s="130"/>
      <c r="AE82" s="130"/>
    </row>
    <row r="83" spans="1:31" ht="14.25" customHeight="1" x14ac:dyDescent="0.3">
      <c r="A83" s="130"/>
      <c r="B83" s="130"/>
      <c r="C83" s="130"/>
      <c r="D83" s="130"/>
      <c r="E83" s="130"/>
      <c r="F83" s="130"/>
      <c r="G83" s="130"/>
      <c r="H83" s="130"/>
      <c r="I83" s="131"/>
      <c r="J83" s="130"/>
      <c r="K83" s="132"/>
      <c r="L83" s="132"/>
      <c r="M83" s="132"/>
      <c r="N83" s="132"/>
      <c r="O83" s="132"/>
      <c r="P83" s="132"/>
      <c r="Q83" s="132"/>
      <c r="R83" s="130"/>
      <c r="S83" s="130"/>
      <c r="T83" s="130"/>
      <c r="U83" s="130"/>
      <c r="V83" s="130"/>
      <c r="W83" s="130"/>
      <c r="X83" s="130"/>
      <c r="Y83" s="133"/>
      <c r="Z83" s="130"/>
      <c r="AA83" s="134"/>
      <c r="AB83" s="130"/>
      <c r="AC83" s="130"/>
      <c r="AD83" s="130"/>
      <c r="AE83" s="130"/>
    </row>
    <row r="84" spans="1:31" ht="14.25" customHeight="1" x14ac:dyDescent="0.3">
      <c r="A84" s="130"/>
      <c r="B84" s="130"/>
      <c r="C84" s="130"/>
      <c r="D84" s="130"/>
      <c r="E84" s="130"/>
      <c r="F84" s="130"/>
      <c r="G84" s="130"/>
      <c r="H84" s="130"/>
      <c r="I84" s="131"/>
      <c r="J84" s="130"/>
      <c r="K84" s="132"/>
      <c r="L84" s="132"/>
      <c r="M84" s="132"/>
      <c r="N84" s="132"/>
      <c r="O84" s="132"/>
      <c r="P84" s="132"/>
      <c r="Q84" s="132"/>
      <c r="R84" s="130"/>
      <c r="S84" s="130"/>
      <c r="T84" s="130"/>
      <c r="U84" s="130"/>
      <c r="V84" s="130"/>
      <c r="W84" s="130"/>
      <c r="X84" s="130"/>
      <c r="Y84" s="133"/>
      <c r="Z84" s="130"/>
      <c r="AA84" s="134"/>
      <c r="AB84" s="130"/>
      <c r="AC84" s="130"/>
      <c r="AD84" s="130"/>
      <c r="AE84" s="130"/>
    </row>
    <row r="85" spans="1:31" ht="14.25" customHeight="1" x14ac:dyDescent="0.3">
      <c r="A85" s="130"/>
      <c r="B85" s="130"/>
      <c r="C85" s="130"/>
      <c r="D85" s="130"/>
      <c r="E85" s="130"/>
      <c r="F85" s="130"/>
      <c r="G85" s="130"/>
      <c r="H85" s="130"/>
      <c r="I85" s="131"/>
      <c r="J85" s="130"/>
      <c r="K85" s="132"/>
      <c r="L85" s="132"/>
      <c r="M85" s="132"/>
      <c r="N85" s="132"/>
      <c r="O85" s="132"/>
      <c r="P85" s="132"/>
      <c r="Q85" s="132"/>
      <c r="R85" s="130"/>
      <c r="S85" s="130"/>
      <c r="T85" s="130"/>
      <c r="U85" s="130"/>
      <c r="V85" s="130"/>
      <c r="W85" s="130"/>
      <c r="X85" s="130"/>
      <c r="Y85" s="133"/>
      <c r="Z85" s="130"/>
      <c r="AA85" s="134"/>
      <c r="AB85" s="130"/>
      <c r="AC85" s="130"/>
      <c r="AD85" s="130"/>
      <c r="AE85" s="130"/>
    </row>
    <row r="86" spans="1:31" ht="14.25" customHeight="1" x14ac:dyDescent="0.3">
      <c r="A86" s="130"/>
      <c r="B86" s="130"/>
      <c r="C86" s="130"/>
      <c r="D86" s="130"/>
      <c r="E86" s="130"/>
      <c r="F86" s="130"/>
      <c r="G86" s="130"/>
      <c r="H86" s="130"/>
      <c r="I86" s="131"/>
      <c r="J86" s="130"/>
      <c r="K86" s="132"/>
      <c r="L86" s="132"/>
      <c r="M86" s="132"/>
      <c r="N86" s="132"/>
      <c r="O86" s="132"/>
      <c r="P86" s="132"/>
      <c r="Q86" s="132"/>
      <c r="R86" s="130"/>
      <c r="S86" s="130"/>
      <c r="T86" s="130"/>
      <c r="U86" s="130"/>
      <c r="V86" s="130"/>
      <c r="W86" s="130"/>
      <c r="X86" s="130"/>
      <c r="Y86" s="133"/>
      <c r="Z86" s="130"/>
      <c r="AA86" s="134"/>
      <c r="AB86" s="130"/>
      <c r="AC86" s="130"/>
      <c r="AD86" s="130"/>
      <c r="AE86" s="130"/>
    </row>
    <row r="87" spans="1:31" ht="14.25" customHeight="1" x14ac:dyDescent="0.3">
      <c r="A87" s="130"/>
      <c r="B87" s="130"/>
      <c r="C87" s="130"/>
      <c r="D87" s="130"/>
      <c r="E87" s="130"/>
      <c r="F87" s="130"/>
      <c r="G87" s="130"/>
      <c r="H87" s="130"/>
      <c r="I87" s="131"/>
      <c r="J87" s="130"/>
      <c r="K87" s="132"/>
      <c r="L87" s="132"/>
      <c r="M87" s="132"/>
      <c r="N87" s="132"/>
      <c r="O87" s="132"/>
      <c r="P87" s="132"/>
      <c r="Q87" s="132"/>
      <c r="R87" s="130"/>
      <c r="S87" s="130"/>
      <c r="T87" s="130"/>
      <c r="U87" s="130"/>
      <c r="V87" s="130"/>
      <c r="W87" s="130"/>
      <c r="X87" s="130"/>
      <c r="Y87" s="133"/>
      <c r="Z87" s="130"/>
      <c r="AA87" s="134"/>
      <c r="AB87" s="130"/>
      <c r="AC87" s="130"/>
      <c r="AD87" s="130"/>
      <c r="AE87" s="130"/>
    </row>
    <row r="88" spans="1:31" ht="14.25" customHeight="1" x14ac:dyDescent="0.3">
      <c r="A88" s="130"/>
      <c r="B88" s="130"/>
      <c r="C88" s="130"/>
      <c r="D88" s="130"/>
      <c r="E88" s="130"/>
      <c r="F88" s="130"/>
      <c r="G88" s="130"/>
      <c r="H88" s="130"/>
      <c r="I88" s="131"/>
      <c r="J88" s="130"/>
      <c r="K88" s="132"/>
      <c r="L88" s="132"/>
      <c r="M88" s="132"/>
      <c r="N88" s="132"/>
      <c r="O88" s="132"/>
      <c r="P88" s="132"/>
      <c r="Q88" s="132"/>
      <c r="R88" s="130"/>
      <c r="S88" s="130"/>
      <c r="T88" s="130"/>
      <c r="U88" s="130"/>
      <c r="V88" s="130"/>
      <c r="W88" s="130"/>
      <c r="X88" s="130"/>
      <c r="Y88" s="133"/>
      <c r="Z88" s="130"/>
      <c r="AA88" s="134"/>
      <c r="AB88" s="130"/>
      <c r="AC88" s="130"/>
      <c r="AD88" s="130"/>
      <c r="AE88" s="130"/>
    </row>
    <row r="89" spans="1:31" ht="14.25" customHeight="1" x14ac:dyDescent="0.3">
      <c r="A89" s="130"/>
      <c r="B89" s="130"/>
      <c r="C89" s="130"/>
      <c r="D89" s="130"/>
      <c r="E89" s="130"/>
      <c r="F89" s="130"/>
      <c r="G89" s="130"/>
      <c r="H89" s="130"/>
      <c r="I89" s="131"/>
      <c r="J89" s="130"/>
      <c r="K89" s="132"/>
      <c r="L89" s="132"/>
      <c r="M89" s="132"/>
      <c r="N89" s="132"/>
      <c r="O89" s="132"/>
      <c r="P89" s="132"/>
      <c r="Q89" s="132"/>
      <c r="R89" s="130"/>
      <c r="S89" s="130"/>
      <c r="T89" s="130"/>
      <c r="U89" s="130"/>
      <c r="V89" s="130"/>
      <c r="W89" s="130"/>
      <c r="X89" s="130"/>
      <c r="Y89" s="133"/>
      <c r="Z89" s="130"/>
      <c r="AA89" s="134"/>
      <c r="AB89" s="130"/>
      <c r="AC89" s="130"/>
      <c r="AD89" s="130"/>
      <c r="AE89" s="130"/>
    </row>
    <row r="90" spans="1:31" ht="14.25" customHeight="1" x14ac:dyDescent="0.3">
      <c r="A90" s="130"/>
      <c r="B90" s="130"/>
      <c r="C90" s="130"/>
      <c r="D90" s="130"/>
      <c r="E90" s="130"/>
      <c r="F90" s="130"/>
      <c r="G90" s="130"/>
      <c r="H90" s="130"/>
      <c r="I90" s="131"/>
      <c r="J90" s="130"/>
      <c r="K90" s="132"/>
      <c r="L90" s="132"/>
      <c r="M90" s="132"/>
      <c r="N90" s="132"/>
      <c r="O90" s="132"/>
      <c r="P90" s="132"/>
      <c r="Q90" s="132"/>
      <c r="R90" s="130"/>
      <c r="S90" s="130"/>
      <c r="T90" s="130"/>
      <c r="U90" s="130"/>
      <c r="V90" s="130"/>
      <c r="W90" s="130"/>
      <c r="X90" s="130"/>
      <c r="Y90" s="133"/>
      <c r="Z90" s="130"/>
      <c r="AA90" s="134"/>
      <c r="AB90" s="130"/>
      <c r="AC90" s="130"/>
      <c r="AD90" s="130"/>
      <c r="AE90" s="130"/>
    </row>
    <row r="91" spans="1:31" ht="14.25" customHeight="1" x14ac:dyDescent="0.3">
      <c r="A91" s="130"/>
      <c r="B91" s="130"/>
      <c r="C91" s="130"/>
      <c r="D91" s="130"/>
      <c r="E91" s="130"/>
      <c r="F91" s="130"/>
      <c r="G91" s="130"/>
      <c r="H91" s="130"/>
      <c r="I91" s="131"/>
      <c r="J91" s="130"/>
      <c r="K91" s="132"/>
      <c r="L91" s="132"/>
      <c r="M91" s="132"/>
      <c r="N91" s="132"/>
      <c r="O91" s="132"/>
      <c r="P91" s="132"/>
      <c r="Q91" s="132"/>
      <c r="R91" s="130"/>
      <c r="S91" s="130"/>
      <c r="T91" s="130"/>
      <c r="U91" s="130"/>
      <c r="V91" s="130"/>
      <c r="W91" s="130"/>
      <c r="X91" s="130"/>
      <c r="Y91" s="133"/>
      <c r="Z91" s="130"/>
      <c r="AA91" s="134"/>
      <c r="AB91" s="130"/>
      <c r="AC91" s="130"/>
      <c r="AD91" s="130"/>
      <c r="AE91" s="130"/>
    </row>
    <row r="92" spans="1:31" ht="14.25" customHeight="1" x14ac:dyDescent="0.3">
      <c r="A92" s="130"/>
      <c r="B92" s="130"/>
      <c r="C92" s="130"/>
      <c r="D92" s="130"/>
      <c r="E92" s="130"/>
      <c r="F92" s="130"/>
      <c r="G92" s="130"/>
      <c r="H92" s="130"/>
      <c r="I92" s="131"/>
      <c r="J92" s="130"/>
      <c r="K92" s="132"/>
      <c r="L92" s="132"/>
      <c r="M92" s="132"/>
      <c r="N92" s="132"/>
      <c r="O92" s="132"/>
      <c r="P92" s="132"/>
      <c r="Q92" s="132"/>
      <c r="R92" s="130"/>
      <c r="S92" s="130"/>
      <c r="T92" s="130"/>
      <c r="U92" s="130"/>
      <c r="V92" s="130"/>
      <c r="W92" s="130"/>
      <c r="X92" s="130"/>
      <c r="Y92" s="133"/>
      <c r="Z92" s="130"/>
      <c r="AA92" s="134"/>
      <c r="AB92" s="130"/>
      <c r="AC92" s="130"/>
      <c r="AD92" s="130"/>
      <c r="AE92" s="130"/>
    </row>
    <row r="93" spans="1:31" ht="14.25" customHeight="1" x14ac:dyDescent="0.3">
      <c r="A93" s="130"/>
      <c r="B93" s="130"/>
      <c r="C93" s="130"/>
      <c r="D93" s="130"/>
      <c r="E93" s="130"/>
      <c r="F93" s="130"/>
      <c r="G93" s="130"/>
      <c r="H93" s="130"/>
      <c r="I93" s="131"/>
      <c r="J93" s="130"/>
      <c r="K93" s="132"/>
      <c r="L93" s="132"/>
      <c r="M93" s="132"/>
      <c r="N93" s="132"/>
      <c r="O93" s="132"/>
      <c r="P93" s="132"/>
      <c r="Q93" s="132"/>
      <c r="R93" s="130"/>
      <c r="S93" s="130"/>
      <c r="T93" s="130"/>
      <c r="U93" s="130"/>
      <c r="V93" s="130"/>
      <c r="W93" s="130"/>
      <c r="X93" s="130"/>
      <c r="Y93" s="133"/>
      <c r="Z93" s="130"/>
      <c r="AA93" s="134"/>
      <c r="AB93" s="130"/>
      <c r="AC93" s="130"/>
      <c r="AD93" s="130"/>
      <c r="AE93" s="130"/>
    </row>
    <row r="94" spans="1:31" ht="14.25" customHeight="1" x14ac:dyDescent="0.3">
      <c r="A94" s="130"/>
      <c r="B94" s="130"/>
      <c r="C94" s="130"/>
      <c r="D94" s="130"/>
      <c r="E94" s="130"/>
      <c r="F94" s="130"/>
      <c r="G94" s="130"/>
      <c r="H94" s="130"/>
      <c r="I94" s="131"/>
      <c r="J94" s="130"/>
      <c r="K94" s="132"/>
      <c r="L94" s="132"/>
      <c r="M94" s="132"/>
      <c r="N94" s="132"/>
      <c r="O94" s="132"/>
      <c r="P94" s="132"/>
      <c r="Q94" s="132"/>
      <c r="R94" s="130"/>
      <c r="S94" s="130"/>
      <c r="T94" s="130"/>
      <c r="U94" s="130"/>
      <c r="V94" s="130"/>
      <c r="W94" s="130"/>
      <c r="X94" s="130"/>
      <c r="Y94" s="133"/>
      <c r="Z94" s="130"/>
      <c r="AA94" s="134"/>
      <c r="AB94" s="130"/>
      <c r="AC94" s="130"/>
      <c r="AD94" s="130"/>
      <c r="AE94" s="130"/>
    </row>
    <row r="95" spans="1:31" ht="14.2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1"/>
      <c r="J95" s="130"/>
      <c r="K95" s="132"/>
      <c r="L95" s="132"/>
      <c r="M95" s="132"/>
      <c r="N95" s="132"/>
      <c r="O95" s="132"/>
      <c r="P95" s="132"/>
      <c r="Q95" s="132"/>
      <c r="R95" s="130"/>
      <c r="S95" s="130"/>
      <c r="T95" s="130"/>
      <c r="U95" s="130"/>
      <c r="V95" s="130"/>
      <c r="W95" s="130"/>
      <c r="X95" s="130"/>
      <c r="Y95" s="133"/>
      <c r="Z95" s="130"/>
      <c r="AA95" s="134"/>
      <c r="AB95" s="130"/>
      <c r="AC95" s="130"/>
      <c r="AD95" s="130"/>
      <c r="AE95" s="130"/>
    </row>
    <row r="96" spans="1:31" ht="14.25" customHeight="1" x14ac:dyDescent="0.3">
      <c r="A96" s="130"/>
      <c r="B96" s="130"/>
      <c r="C96" s="130"/>
      <c r="D96" s="130"/>
      <c r="E96" s="130"/>
      <c r="F96" s="130"/>
      <c r="G96" s="130"/>
      <c r="H96" s="130"/>
      <c r="I96" s="131"/>
      <c r="J96" s="130"/>
      <c r="K96" s="132"/>
      <c r="L96" s="132"/>
      <c r="M96" s="132"/>
      <c r="N96" s="132"/>
      <c r="O96" s="132"/>
      <c r="P96" s="132"/>
      <c r="Q96" s="132"/>
      <c r="R96" s="130"/>
      <c r="S96" s="130"/>
      <c r="T96" s="130"/>
      <c r="U96" s="130"/>
      <c r="V96" s="130"/>
      <c r="W96" s="130"/>
      <c r="X96" s="130"/>
      <c r="Y96" s="133"/>
      <c r="Z96" s="130"/>
      <c r="AA96" s="134"/>
      <c r="AB96" s="130"/>
      <c r="AC96" s="130"/>
      <c r="AD96" s="130"/>
      <c r="AE96" s="130"/>
    </row>
    <row r="97" spans="1:31" ht="14.25" customHeight="1" x14ac:dyDescent="0.3">
      <c r="A97" s="130"/>
      <c r="B97" s="130"/>
      <c r="C97" s="130"/>
      <c r="D97" s="130"/>
      <c r="E97" s="130"/>
      <c r="F97" s="130"/>
      <c r="G97" s="130"/>
      <c r="H97" s="130"/>
      <c r="I97" s="131"/>
      <c r="J97" s="130"/>
      <c r="K97" s="132"/>
      <c r="L97" s="132"/>
      <c r="M97" s="132"/>
      <c r="N97" s="132"/>
      <c r="O97" s="132"/>
      <c r="P97" s="132"/>
      <c r="Q97" s="132"/>
      <c r="R97" s="130"/>
      <c r="S97" s="130"/>
      <c r="T97" s="130"/>
      <c r="U97" s="130"/>
      <c r="V97" s="130"/>
      <c r="W97" s="130"/>
      <c r="X97" s="130"/>
      <c r="Y97" s="133"/>
      <c r="Z97" s="130"/>
      <c r="AA97" s="134"/>
      <c r="AB97" s="130"/>
      <c r="AC97" s="130"/>
      <c r="AD97" s="130"/>
      <c r="AE97" s="130"/>
    </row>
    <row r="98" spans="1:31" ht="14.25" customHeight="1" x14ac:dyDescent="0.3">
      <c r="A98" s="130"/>
      <c r="B98" s="130"/>
      <c r="C98" s="130"/>
      <c r="D98" s="130"/>
      <c r="E98" s="130"/>
      <c r="F98" s="130"/>
      <c r="G98" s="130"/>
      <c r="H98" s="130"/>
      <c r="I98" s="131"/>
      <c r="J98" s="130"/>
      <c r="K98" s="132"/>
      <c r="L98" s="132"/>
      <c r="M98" s="132"/>
      <c r="N98" s="132"/>
      <c r="O98" s="132"/>
      <c r="P98" s="132"/>
      <c r="Q98" s="132"/>
      <c r="R98" s="130"/>
      <c r="S98" s="130"/>
      <c r="T98" s="130"/>
      <c r="U98" s="130"/>
      <c r="V98" s="130"/>
      <c r="W98" s="130"/>
      <c r="X98" s="130"/>
      <c r="Y98" s="133"/>
      <c r="Z98" s="130"/>
      <c r="AA98" s="134"/>
      <c r="AB98" s="130"/>
      <c r="AC98" s="130"/>
      <c r="AD98" s="130"/>
      <c r="AE98" s="130"/>
    </row>
    <row r="99" spans="1:31" ht="14.25" customHeight="1" x14ac:dyDescent="0.3">
      <c r="A99" s="130"/>
      <c r="B99" s="130"/>
      <c r="C99" s="130"/>
      <c r="D99" s="130"/>
      <c r="E99" s="130"/>
      <c r="F99" s="130"/>
      <c r="G99" s="130"/>
      <c r="H99" s="130"/>
      <c r="I99" s="131"/>
      <c r="J99" s="130"/>
      <c r="K99" s="132"/>
      <c r="L99" s="132"/>
      <c r="M99" s="132"/>
      <c r="N99" s="132"/>
      <c r="O99" s="132"/>
      <c r="P99" s="132"/>
      <c r="Q99" s="132"/>
      <c r="R99" s="130"/>
      <c r="S99" s="130"/>
      <c r="T99" s="130"/>
      <c r="U99" s="130"/>
      <c r="V99" s="130"/>
      <c r="W99" s="130"/>
      <c r="X99" s="130"/>
      <c r="Y99" s="133"/>
      <c r="Z99" s="130"/>
      <c r="AA99" s="134"/>
      <c r="AB99" s="130"/>
      <c r="AC99" s="130"/>
      <c r="AD99" s="130"/>
      <c r="AE99" s="130"/>
    </row>
    <row r="100" spans="1:31" ht="14.25" customHeight="1" x14ac:dyDescent="0.3">
      <c r="A100" s="130"/>
      <c r="B100" s="130"/>
      <c r="C100" s="130"/>
      <c r="D100" s="130"/>
      <c r="E100" s="130"/>
      <c r="F100" s="130"/>
      <c r="G100" s="130"/>
      <c r="H100" s="130"/>
      <c r="I100" s="131"/>
      <c r="J100" s="130"/>
      <c r="K100" s="132"/>
      <c r="L100" s="132"/>
      <c r="M100" s="132"/>
      <c r="N100" s="132"/>
      <c r="O100" s="132"/>
      <c r="P100" s="132"/>
      <c r="Q100" s="132"/>
      <c r="R100" s="130"/>
      <c r="S100" s="130"/>
      <c r="T100" s="130"/>
      <c r="U100" s="130"/>
      <c r="V100" s="130"/>
      <c r="W100" s="130"/>
      <c r="X100" s="130"/>
      <c r="Y100" s="133"/>
      <c r="Z100" s="130"/>
      <c r="AA100" s="134"/>
      <c r="AB100" s="130"/>
      <c r="AC100" s="130"/>
      <c r="AD100" s="130"/>
      <c r="AE100" s="130"/>
    </row>
    <row r="101" spans="1:31" ht="14.25" customHeight="1" x14ac:dyDescent="0.3">
      <c r="A101" s="130"/>
      <c r="B101" s="130"/>
      <c r="C101" s="130"/>
      <c r="D101" s="130"/>
      <c r="E101" s="130"/>
      <c r="F101" s="130"/>
      <c r="G101" s="130"/>
      <c r="H101" s="130"/>
      <c r="I101" s="131"/>
      <c r="J101" s="130"/>
      <c r="K101" s="132"/>
      <c r="L101" s="132"/>
      <c r="M101" s="132"/>
      <c r="N101" s="132"/>
      <c r="O101" s="132"/>
      <c r="P101" s="132"/>
      <c r="Q101" s="132"/>
      <c r="R101" s="130"/>
      <c r="S101" s="130"/>
      <c r="T101" s="130"/>
      <c r="U101" s="130"/>
      <c r="V101" s="130"/>
      <c r="W101" s="130"/>
      <c r="X101" s="130"/>
      <c r="Y101" s="133"/>
      <c r="Z101" s="130"/>
      <c r="AA101" s="134"/>
      <c r="AB101" s="130"/>
      <c r="AC101" s="130"/>
      <c r="AD101" s="130"/>
      <c r="AE101" s="130"/>
    </row>
    <row r="102" spans="1:31" ht="14.25" customHeight="1" x14ac:dyDescent="0.3">
      <c r="A102" s="130"/>
      <c r="B102" s="130"/>
      <c r="C102" s="130"/>
      <c r="D102" s="130"/>
      <c r="E102" s="130"/>
      <c r="F102" s="130"/>
      <c r="G102" s="130"/>
      <c r="H102" s="130"/>
      <c r="I102" s="131"/>
      <c r="J102" s="130"/>
      <c r="K102" s="132"/>
      <c r="L102" s="132"/>
      <c r="M102" s="132"/>
      <c r="N102" s="132"/>
      <c r="O102" s="132"/>
      <c r="P102" s="132"/>
      <c r="Q102" s="132"/>
      <c r="R102" s="130"/>
      <c r="S102" s="130"/>
      <c r="T102" s="130"/>
      <c r="U102" s="130"/>
      <c r="V102" s="130"/>
      <c r="W102" s="130"/>
      <c r="X102" s="130"/>
      <c r="Y102" s="133"/>
      <c r="Z102" s="130"/>
      <c r="AA102" s="134"/>
      <c r="AB102" s="130"/>
      <c r="AC102" s="130"/>
      <c r="AD102" s="130"/>
      <c r="AE102" s="130"/>
    </row>
    <row r="103" spans="1:31" ht="14.25" customHeight="1" x14ac:dyDescent="0.3">
      <c r="A103" s="130"/>
      <c r="B103" s="130"/>
      <c r="C103" s="130"/>
      <c r="D103" s="130"/>
      <c r="E103" s="130"/>
      <c r="F103" s="130"/>
      <c r="G103" s="130"/>
      <c r="H103" s="130"/>
      <c r="I103" s="131"/>
      <c r="J103" s="130"/>
      <c r="K103" s="132"/>
      <c r="L103" s="132"/>
      <c r="M103" s="132"/>
      <c r="N103" s="132"/>
      <c r="O103" s="132"/>
      <c r="P103" s="132"/>
      <c r="Q103" s="132"/>
      <c r="R103" s="130"/>
      <c r="S103" s="130"/>
      <c r="T103" s="130"/>
      <c r="U103" s="130"/>
      <c r="V103" s="130"/>
      <c r="W103" s="130"/>
      <c r="X103" s="130"/>
      <c r="Y103" s="133"/>
      <c r="Z103" s="130"/>
      <c r="AA103" s="134"/>
      <c r="AB103" s="130"/>
      <c r="AC103" s="130"/>
      <c r="AD103" s="130"/>
      <c r="AE103" s="130"/>
    </row>
    <row r="104" spans="1:31" ht="14.25" customHeight="1" x14ac:dyDescent="0.3">
      <c r="A104" s="130"/>
      <c r="B104" s="130"/>
      <c r="C104" s="130"/>
      <c r="D104" s="130"/>
      <c r="E104" s="130"/>
      <c r="F104" s="130"/>
      <c r="G104" s="130"/>
      <c r="H104" s="130"/>
      <c r="I104" s="131"/>
      <c r="J104" s="130"/>
      <c r="K104" s="132"/>
      <c r="L104" s="132"/>
      <c r="M104" s="132"/>
      <c r="N104" s="132"/>
      <c r="O104" s="132"/>
      <c r="P104" s="132"/>
      <c r="Q104" s="132"/>
      <c r="R104" s="130"/>
      <c r="S104" s="130"/>
      <c r="T104" s="130"/>
      <c r="U104" s="130"/>
      <c r="V104" s="130"/>
      <c r="W104" s="130"/>
      <c r="X104" s="130"/>
      <c r="Y104" s="133"/>
      <c r="Z104" s="130"/>
      <c r="AA104" s="134"/>
      <c r="AB104" s="130"/>
      <c r="AC104" s="130"/>
      <c r="AD104" s="130"/>
      <c r="AE104" s="130"/>
    </row>
    <row r="105" spans="1:31" ht="14.25" customHeight="1" x14ac:dyDescent="0.3">
      <c r="A105" s="130"/>
      <c r="B105" s="130"/>
      <c r="C105" s="130"/>
      <c r="D105" s="130"/>
      <c r="E105" s="130"/>
      <c r="F105" s="130"/>
      <c r="G105" s="130"/>
      <c r="H105" s="130"/>
      <c r="I105" s="131"/>
      <c r="J105" s="130"/>
      <c r="K105" s="132"/>
      <c r="L105" s="132"/>
      <c r="M105" s="132"/>
      <c r="N105" s="132"/>
      <c r="O105" s="132"/>
      <c r="P105" s="132"/>
      <c r="Q105" s="132"/>
      <c r="R105" s="130"/>
      <c r="S105" s="130"/>
      <c r="T105" s="130"/>
      <c r="U105" s="130"/>
      <c r="V105" s="130"/>
      <c r="W105" s="130"/>
      <c r="X105" s="130"/>
      <c r="Y105" s="133"/>
      <c r="Z105" s="130"/>
      <c r="AA105" s="134"/>
      <c r="AB105" s="130"/>
      <c r="AC105" s="130"/>
      <c r="AD105" s="130"/>
      <c r="AE105" s="130"/>
    </row>
    <row r="106" spans="1:31" ht="14.25" customHeight="1" x14ac:dyDescent="0.3">
      <c r="A106" s="130"/>
      <c r="B106" s="130"/>
      <c r="C106" s="130"/>
      <c r="D106" s="130"/>
      <c r="E106" s="130"/>
      <c r="F106" s="130"/>
      <c r="G106" s="130"/>
      <c r="H106" s="130"/>
      <c r="I106" s="131"/>
      <c r="J106" s="130"/>
      <c r="K106" s="132"/>
      <c r="L106" s="132"/>
      <c r="M106" s="132"/>
      <c r="N106" s="132"/>
      <c r="O106" s="132"/>
      <c r="P106" s="132"/>
      <c r="Q106" s="132"/>
      <c r="R106" s="130"/>
      <c r="S106" s="130"/>
      <c r="T106" s="130"/>
      <c r="U106" s="130"/>
      <c r="V106" s="130"/>
      <c r="W106" s="130"/>
      <c r="X106" s="130"/>
      <c r="Y106" s="133"/>
      <c r="Z106" s="130"/>
      <c r="AA106" s="134"/>
      <c r="AB106" s="130"/>
      <c r="AC106" s="130"/>
      <c r="AD106" s="130"/>
      <c r="AE106" s="130"/>
    </row>
    <row r="107" spans="1:31" ht="14.25" customHeight="1" x14ac:dyDescent="0.3">
      <c r="A107" s="130"/>
      <c r="B107" s="130"/>
      <c r="C107" s="130"/>
      <c r="D107" s="130"/>
      <c r="E107" s="130"/>
      <c r="F107" s="130"/>
      <c r="G107" s="130"/>
      <c r="H107" s="130"/>
      <c r="I107" s="131"/>
      <c r="J107" s="130"/>
      <c r="K107" s="132"/>
      <c r="L107" s="132"/>
      <c r="M107" s="132"/>
      <c r="N107" s="132"/>
      <c r="O107" s="132"/>
      <c r="P107" s="132"/>
      <c r="Q107" s="132"/>
      <c r="R107" s="130"/>
      <c r="S107" s="130"/>
      <c r="T107" s="130"/>
      <c r="U107" s="130"/>
      <c r="V107" s="130"/>
      <c r="W107" s="130"/>
      <c r="X107" s="130"/>
      <c r="Y107" s="133"/>
      <c r="Z107" s="130"/>
      <c r="AA107" s="134"/>
      <c r="AB107" s="130"/>
      <c r="AC107" s="130"/>
      <c r="AD107" s="130"/>
      <c r="AE107" s="130"/>
    </row>
    <row r="108" spans="1:31" ht="14.25" customHeight="1" x14ac:dyDescent="0.3">
      <c r="A108" s="130"/>
      <c r="B108" s="130"/>
      <c r="C108" s="130"/>
      <c r="D108" s="130"/>
      <c r="E108" s="130"/>
      <c r="F108" s="130"/>
      <c r="G108" s="130"/>
      <c r="H108" s="130"/>
      <c r="I108" s="131"/>
      <c r="J108" s="130"/>
      <c r="K108" s="132"/>
      <c r="L108" s="132"/>
      <c r="M108" s="132"/>
      <c r="N108" s="132"/>
      <c r="O108" s="132"/>
      <c r="P108" s="132"/>
      <c r="Q108" s="132"/>
      <c r="R108" s="130"/>
      <c r="S108" s="130"/>
      <c r="T108" s="130"/>
      <c r="U108" s="130"/>
      <c r="V108" s="130"/>
      <c r="W108" s="130"/>
      <c r="X108" s="130"/>
      <c r="Y108" s="133"/>
      <c r="Z108" s="130"/>
      <c r="AA108" s="134"/>
      <c r="AB108" s="130"/>
      <c r="AC108" s="130"/>
      <c r="AD108" s="130"/>
      <c r="AE108" s="130"/>
    </row>
    <row r="109" spans="1:31" ht="14.25" customHeight="1" x14ac:dyDescent="0.3">
      <c r="A109" s="130"/>
      <c r="B109" s="130"/>
      <c r="C109" s="130"/>
      <c r="D109" s="130"/>
      <c r="E109" s="130"/>
      <c r="F109" s="130"/>
      <c r="G109" s="130"/>
      <c r="H109" s="130"/>
      <c r="I109" s="131"/>
      <c r="J109" s="130"/>
      <c r="K109" s="132"/>
      <c r="L109" s="132"/>
      <c r="M109" s="132"/>
      <c r="N109" s="132"/>
      <c r="O109" s="132"/>
      <c r="P109" s="132"/>
      <c r="Q109" s="132"/>
      <c r="R109" s="130"/>
      <c r="S109" s="130"/>
      <c r="T109" s="130"/>
      <c r="U109" s="130"/>
      <c r="V109" s="130"/>
      <c r="W109" s="130"/>
      <c r="X109" s="130"/>
      <c r="Y109" s="133"/>
      <c r="Z109" s="130"/>
      <c r="AA109" s="134"/>
      <c r="AB109" s="130"/>
      <c r="AC109" s="130"/>
      <c r="AD109" s="130"/>
      <c r="AE109" s="130"/>
    </row>
    <row r="110" spans="1:31" ht="14.25" customHeight="1" x14ac:dyDescent="0.3">
      <c r="A110" s="130"/>
      <c r="B110" s="130"/>
      <c r="C110" s="130"/>
      <c r="D110" s="130"/>
      <c r="E110" s="130"/>
      <c r="F110" s="130"/>
      <c r="G110" s="130"/>
      <c r="H110" s="130"/>
      <c r="I110" s="131"/>
      <c r="J110" s="130"/>
      <c r="K110" s="132"/>
      <c r="L110" s="132"/>
      <c r="M110" s="132"/>
      <c r="N110" s="132"/>
      <c r="O110" s="132"/>
      <c r="P110" s="132"/>
      <c r="Q110" s="132"/>
      <c r="R110" s="130"/>
      <c r="S110" s="130"/>
      <c r="T110" s="130"/>
      <c r="U110" s="130"/>
      <c r="V110" s="130"/>
      <c r="W110" s="130"/>
      <c r="X110" s="130"/>
      <c r="Y110" s="133"/>
      <c r="Z110" s="130"/>
      <c r="AA110" s="134"/>
      <c r="AB110" s="130"/>
      <c r="AC110" s="130"/>
      <c r="AD110" s="130"/>
      <c r="AE110" s="130"/>
    </row>
    <row r="111" spans="1:31" ht="14.25" customHeight="1" x14ac:dyDescent="0.3">
      <c r="A111" s="130"/>
      <c r="B111" s="130"/>
      <c r="C111" s="130"/>
      <c r="D111" s="130"/>
      <c r="E111" s="130"/>
      <c r="F111" s="130"/>
      <c r="G111" s="130"/>
      <c r="H111" s="130"/>
      <c r="I111" s="131"/>
      <c r="J111" s="130"/>
      <c r="K111" s="132"/>
      <c r="L111" s="132"/>
      <c r="M111" s="132"/>
      <c r="N111" s="132"/>
      <c r="O111" s="132"/>
      <c r="P111" s="132"/>
      <c r="Q111" s="132"/>
      <c r="R111" s="130"/>
      <c r="S111" s="130"/>
      <c r="T111" s="130"/>
      <c r="U111" s="130"/>
      <c r="V111" s="130"/>
      <c r="W111" s="130"/>
      <c r="X111" s="130"/>
      <c r="Y111" s="133"/>
      <c r="Z111" s="130"/>
      <c r="AA111" s="134"/>
      <c r="AB111" s="130"/>
      <c r="AC111" s="130"/>
      <c r="AD111" s="130"/>
      <c r="AE111" s="130"/>
    </row>
    <row r="112" spans="1:31" ht="14.25" customHeight="1" x14ac:dyDescent="0.3">
      <c r="A112" s="130"/>
      <c r="B112" s="130"/>
      <c r="C112" s="130"/>
      <c r="D112" s="130"/>
      <c r="E112" s="130"/>
      <c r="F112" s="130"/>
      <c r="G112" s="130"/>
      <c r="H112" s="130"/>
      <c r="I112" s="131"/>
      <c r="J112" s="130"/>
      <c r="K112" s="132"/>
      <c r="L112" s="132"/>
      <c r="M112" s="132"/>
      <c r="N112" s="132"/>
      <c r="O112" s="132"/>
      <c r="P112" s="132"/>
      <c r="Q112" s="132"/>
      <c r="R112" s="130"/>
      <c r="S112" s="130"/>
      <c r="T112" s="130"/>
      <c r="U112" s="130"/>
      <c r="V112" s="130"/>
      <c r="W112" s="130"/>
      <c r="X112" s="130"/>
      <c r="Y112" s="133"/>
      <c r="Z112" s="130"/>
      <c r="AA112" s="134"/>
      <c r="AB112" s="130"/>
      <c r="AC112" s="130"/>
      <c r="AD112" s="130"/>
      <c r="AE112" s="130"/>
    </row>
    <row r="113" spans="1:31" ht="14.25" customHeight="1" x14ac:dyDescent="0.3">
      <c r="A113" s="130"/>
      <c r="B113" s="130"/>
      <c r="C113" s="130"/>
      <c r="D113" s="130"/>
      <c r="E113" s="130"/>
      <c r="F113" s="130"/>
      <c r="G113" s="130"/>
      <c r="H113" s="130"/>
      <c r="I113" s="131"/>
      <c r="J113" s="130"/>
      <c r="K113" s="132"/>
      <c r="L113" s="132"/>
      <c r="M113" s="132"/>
      <c r="N113" s="132"/>
      <c r="O113" s="132"/>
      <c r="P113" s="132"/>
      <c r="Q113" s="132"/>
      <c r="R113" s="130"/>
      <c r="S113" s="130"/>
      <c r="T113" s="130"/>
      <c r="U113" s="130"/>
      <c r="V113" s="130"/>
      <c r="W113" s="130"/>
      <c r="X113" s="130"/>
      <c r="Y113" s="133"/>
      <c r="Z113" s="130"/>
      <c r="AA113" s="134"/>
      <c r="AB113" s="130"/>
      <c r="AC113" s="130"/>
      <c r="AD113" s="130"/>
      <c r="AE113" s="130"/>
    </row>
    <row r="114" spans="1:31" ht="14.25" customHeight="1" x14ac:dyDescent="0.3">
      <c r="A114" s="130"/>
      <c r="B114" s="130"/>
      <c r="C114" s="130"/>
      <c r="D114" s="130"/>
      <c r="E114" s="130"/>
      <c r="F114" s="130"/>
      <c r="G114" s="130"/>
      <c r="H114" s="130"/>
      <c r="I114" s="131"/>
      <c r="J114" s="130"/>
      <c r="K114" s="132"/>
      <c r="L114" s="132"/>
      <c r="M114" s="132"/>
      <c r="N114" s="132"/>
      <c r="O114" s="132"/>
      <c r="P114" s="132"/>
      <c r="Q114" s="132"/>
      <c r="R114" s="130"/>
      <c r="S114" s="130"/>
      <c r="T114" s="130"/>
      <c r="U114" s="130"/>
      <c r="V114" s="130"/>
      <c r="W114" s="130"/>
      <c r="X114" s="130"/>
      <c r="Y114" s="133"/>
      <c r="Z114" s="130"/>
      <c r="AA114" s="134"/>
      <c r="AB114" s="130"/>
      <c r="AC114" s="130"/>
      <c r="AD114" s="130"/>
      <c r="AE114" s="130"/>
    </row>
    <row r="115" spans="1:31" ht="14.25" customHeight="1" x14ac:dyDescent="0.3">
      <c r="A115" s="130"/>
      <c r="B115" s="130"/>
      <c r="C115" s="130"/>
      <c r="D115" s="130"/>
      <c r="E115" s="130"/>
      <c r="F115" s="130"/>
      <c r="G115" s="130"/>
      <c r="H115" s="130"/>
      <c r="I115" s="131"/>
      <c r="J115" s="130"/>
      <c r="K115" s="132"/>
      <c r="L115" s="132"/>
      <c r="M115" s="132"/>
      <c r="N115" s="132"/>
      <c r="O115" s="132"/>
      <c r="P115" s="132"/>
      <c r="Q115" s="132"/>
      <c r="R115" s="130"/>
      <c r="S115" s="130"/>
      <c r="T115" s="130"/>
      <c r="U115" s="130"/>
      <c r="V115" s="130"/>
      <c r="W115" s="130"/>
      <c r="X115" s="130"/>
      <c r="Y115" s="133"/>
      <c r="Z115" s="130"/>
      <c r="AA115" s="134"/>
      <c r="AB115" s="130"/>
      <c r="AC115" s="130"/>
      <c r="AD115" s="130"/>
      <c r="AE115" s="130"/>
    </row>
    <row r="116" spans="1:31" ht="14.25" customHeight="1" x14ac:dyDescent="0.3">
      <c r="A116" s="130"/>
      <c r="B116" s="130"/>
      <c r="C116" s="130"/>
      <c r="D116" s="130"/>
      <c r="E116" s="130"/>
      <c r="F116" s="130"/>
      <c r="G116" s="130"/>
      <c r="H116" s="130"/>
      <c r="I116" s="131"/>
      <c r="J116" s="130"/>
      <c r="K116" s="132"/>
      <c r="L116" s="132"/>
      <c r="M116" s="132"/>
      <c r="N116" s="132"/>
      <c r="O116" s="132"/>
      <c r="P116" s="132"/>
      <c r="Q116" s="132"/>
      <c r="R116" s="130"/>
      <c r="S116" s="130"/>
      <c r="T116" s="130"/>
      <c r="U116" s="130"/>
      <c r="V116" s="130"/>
      <c r="W116" s="130"/>
      <c r="X116" s="130"/>
      <c r="Y116" s="133"/>
      <c r="Z116" s="130"/>
      <c r="AA116" s="134"/>
      <c r="AB116" s="130"/>
      <c r="AC116" s="130"/>
      <c r="AD116" s="130"/>
      <c r="AE116" s="130"/>
    </row>
    <row r="117" spans="1:31" ht="14.25" customHeight="1" x14ac:dyDescent="0.3">
      <c r="A117" s="130"/>
      <c r="B117" s="130"/>
      <c r="C117" s="130"/>
      <c r="D117" s="130"/>
      <c r="E117" s="130"/>
      <c r="F117" s="130"/>
      <c r="G117" s="130"/>
      <c r="H117" s="130"/>
      <c r="I117" s="131"/>
      <c r="J117" s="130"/>
      <c r="K117" s="132"/>
      <c r="L117" s="132"/>
      <c r="M117" s="132"/>
      <c r="N117" s="132"/>
      <c r="O117" s="132"/>
      <c r="P117" s="132"/>
      <c r="Q117" s="132"/>
      <c r="R117" s="130"/>
      <c r="S117" s="130"/>
      <c r="T117" s="130"/>
      <c r="U117" s="130"/>
      <c r="V117" s="130"/>
      <c r="W117" s="130"/>
      <c r="X117" s="130"/>
      <c r="Y117" s="133"/>
      <c r="Z117" s="130"/>
      <c r="AA117" s="134"/>
      <c r="AB117" s="130"/>
      <c r="AC117" s="130"/>
      <c r="AD117" s="130"/>
      <c r="AE117" s="130"/>
    </row>
    <row r="118" spans="1:31" ht="14.25" customHeight="1" x14ac:dyDescent="0.3">
      <c r="A118" s="130"/>
      <c r="B118" s="130"/>
      <c r="C118" s="130"/>
      <c r="D118" s="130"/>
      <c r="E118" s="130"/>
      <c r="F118" s="130"/>
      <c r="G118" s="130"/>
      <c r="H118" s="130"/>
      <c r="I118" s="131"/>
      <c r="J118" s="130"/>
      <c r="K118" s="132"/>
      <c r="L118" s="132"/>
      <c r="M118" s="132"/>
      <c r="N118" s="132"/>
      <c r="O118" s="132"/>
      <c r="P118" s="132"/>
      <c r="Q118" s="132"/>
      <c r="R118" s="130"/>
      <c r="S118" s="130"/>
      <c r="T118" s="130"/>
      <c r="U118" s="130"/>
      <c r="V118" s="130"/>
      <c r="W118" s="130"/>
      <c r="X118" s="130"/>
      <c r="Y118" s="133"/>
      <c r="Z118" s="130"/>
      <c r="AA118" s="134"/>
      <c r="AB118" s="130"/>
      <c r="AC118" s="130"/>
      <c r="AD118" s="130"/>
      <c r="AE118" s="130"/>
    </row>
    <row r="119" spans="1:31" ht="14.25" customHeight="1" x14ac:dyDescent="0.3">
      <c r="A119" s="130"/>
      <c r="B119" s="130"/>
      <c r="C119" s="130"/>
      <c r="D119" s="130"/>
      <c r="E119" s="130"/>
      <c r="F119" s="130"/>
      <c r="G119" s="130"/>
      <c r="H119" s="130"/>
      <c r="I119" s="131"/>
      <c r="J119" s="130"/>
      <c r="K119" s="132"/>
      <c r="L119" s="132"/>
      <c r="M119" s="132"/>
      <c r="N119" s="132"/>
      <c r="O119" s="132"/>
      <c r="P119" s="132"/>
      <c r="Q119" s="132"/>
      <c r="R119" s="130"/>
      <c r="S119" s="130"/>
      <c r="T119" s="130"/>
      <c r="U119" s="130"/>
      <c r="V119" s="130"/>
      <c r="W119" s="130"/>
      <c r="X119" s="130"/>
      <c r="Y119" s="133"/>
      <c r="Z119" s="130"/>
      <c r="AA119" s="134"/>
      <c r="AB119" s="130"/>
      <c r="AC119" s="130"/>
      <c r="AD119" s="130"/>
      <c r="AE119" s="130"/>
    </row>
    <row r="120" spans="1:31" ht="14.25" customHeight="1" x14ac:dyDescent="0.3">
      <c r="A120" s="130"/>
      <c r="B120" s="130"/>
      <c r="C120" s="130"/>
      <c r="D120" s="130"/>
      <c r="E120" s="130"/>
      <c r="F120" s="130"/>
      <c r="G120" s="130"/>
      <c r="H120" s="130"/>
      <c r="I120" s="131"/>
      <c r="J120" s="130"/>
      <c r="K120" s="132"/>
      <c r="L120" s="132"/>
      <c r="M120" s="132"/>
      <c r="N120" s="132"/>
      <c r="O120" s="132"/>
      <c r="P120" s="132"/>
      <c r="Q120" s="132"/>
      <c r="R120" s="130"/>
      <c r="S120" s="130"/>
      <c r="T120" s="130"/>
      <c r="U120" s="130"/>
      <c r="V120" s="130"/>
      <c r="W120" s="130"/>
      <c r="X120" s="130"/>
      <c r="Y120" s="133"/>
      <c r="Z120" s="130"/>
      <c r="AA120" s="134"/>
      <c r="AB120" s="130"/>
      <c r="AC120" s="130"/>
      <c r="AD120" s="130"/>
      <c r="AE120" s="130"/>
    </row>
    <row r="121" spans="1:31" ht="14.25" customHeight="1" x14ac:dyDescent="0.3">
      <c r="A121" s="130"/>
      <c r="B121" s="130"/>
      <c r="C121" s="130"/>
      <c r="D121" s="130"/>
      <c r="E121" s="130"/>
      <c r="F121" s="130"/>
      <c r="G121" s="130"/>
      <c r="H121" s="130"/>
      <c r="I121" s="131"/>
      <c r="J121" s="130"/>
      <c r="K121" s="132"/>
      <c r="L121" s="132"/>
      <c r="M121" s="132"/>
      <c r="N121" s="132"/>
      <c r="O121" s="132"/>
      <c r="P121" s="132"/>
      <c r="Q121" s="132"/>
      <c r="R121" s="130"/>
      <c r="S121" s="130"/>
      <c r="T121" s="130"/>
      <c r="U121" s="130"/>
      <c r="V121" s="130"/>
      <c r="W121" s="130"/>
      <c r="X121" s="130"/>
      <c r="Y121" s="133"/>
      <c r="Z121" s="130"/>
      <c r="AA121" s="134"/>
      <c r="AB121" s="130"/>
      <c r="AC121" s="130"/>
      <c r="AD121" s="130"/>
      <c r="AE121" s="130"/>
    </row>
    <row r="122" spans="1:31" ht="14.25" customHeight="1" x14ac:dyDescent="0.3">
      <c r="A122" s="130"/>
      <c r="B122" s="130"/>
      <c r="C122" s="130"/>
      <c r="D122" s="130"/>
      <c r="E122" s="130"/>
      <c r="F122" s="130"/>
      <c r="G122" s="130"/>
      <c r="H122" s="130"/>
      <c r="I122" s="131"/>
      <c r="J122" s="130"/>
      <c r="K122" s="132"/>
      <c r="L122" s="132"/>
      <c r="M122" s="132"/>
      <c r="N122" s="132"/>
      <c r="O122" s="132"/>
      <c r="P122" s="132"/>
      <c r="Q122" s="132"/>
      <c r="R122" s="130"/>
      <c r="S122" s="130"/>
      <c r="T122" s="130"/>
      <c r="U122" s="130"/>
      <c r="V122" s="130"/>
      <c r="W122" s="130"/>
      <c r="X122" s="130"/>
      <c r="Y122" s="133"/>
      <c r="Z122" s="130"/>
      <c r="AA122" s="134"/>
      <c r="AB122" s="130"/>
      <c r="AC122" s="130"/>
      <c r="AD122" s="130"/>
      <c r="AE122" s="130"/>
    </row>
    <row r="123" spans="1:31" ht="14.25" customHeight="1" x14ac:dyDescent="0.3">
      <c r="A123" s="130"/>
      <c r="B123" s="130"/>
      <c r="C123" s="130"/>
      <c r="D123" s="130"/>
      <c r="E123" s="130"/>
      <c r="F123" s="130"/>
      <c r="G123" s="130"/>
      <c r="H123" s="130"/>
      <c r="I123" s="131"/>
      <c r="J123" s="130"/>
      <c r="K123" s="132"/>
      <c r="L123" s="132"/>
      <c r="M123" s="132"/>
      <c r="N123" s="132"/>
      <c r="O123" s="132"/>
      <c r="P123" s="132"/>
      <c r="Q123" s="132"/>
      <c r="R123" s="130"/>
      <c r="S123" s="130"/>
      <c r="T123" s="130"/>
      <c r="U123" s="130"/>
      <c r="V123" s="130"/>
      <c r="W123" s="130"/>
      <c r="X123" s="130"/>
      <c r="Y123" s="133"/>
      <c r="Z123" s="130"/>
      <c r="AA123" s="134"/>
      <c r="AB123" s="130"/>
      <c r="AC123" s="130"/>
      <c r="AD123" s="130"/>
      <c r="AE123" s="130"/>
    </row>
    <row r="124" spans="1:31" ht="14.25" customHeight="1" x14ac:dyDescent="0.3">
      <c r="A124" s="130"/>
      <c r="B124" s="130"/>
      <c r="C124" s="130"/>
      <c r="D124" s="130"/>
      <c r="E124" s="130"/>
      <c r="F124" s="130"/>
      <c r="G124" s="130"/>
      <c r="H124" s="130"/>
      <c r="I124" s="131"/>
      <c r="J124" s="130"/>
      <c r="K124" s="132"/>
      <c r="L124" s="132"/>
      <c r="M124" s="132"/>
      <c r="N124" s="132"/>
      <c r="O124" s="132"/>
      <c r="P124" s="132"/>
      <c r="Q124" s="132"/>
      <c r="R124" s="130"/>
      <c r="S124" s="130"/>
      <c r="T124" s="130"/>
      <c r="U124" s="130"/>
      <c r="V124" s="130"/>
      <c r="W124" s="130"/>
      <c r="X124" s="130"/>
      <c r="Y124" s="133"/>
      <c r="Z124" s="130"/>
      <c r="AA124" s="134"/>
      <c r="AB124" s="130"/>
      <c r="AC124" s="130"/>
      <c r="AD124" s="130"/>
      <c r="AE124" s="130"/>
    </row>
    <row r="125" spans="1:31" ht="14.25" customHeight="1" x14ac:dyDescent="0.3">
      <c r="A125" s="130"/>
      <c r="B125" s="130"/>
      <c r="C125" s="130"/>
      <c r="D125" s="130"/>
      <c r="E125" s="130"/>
      <c r="F125" s="130"/>
      <c r="G125" s="130"/>
      <c r="H125" s="130"/>
      <c r="I125" s="131"/>
      <c r="J125" s="130"/>
      <c r="K125" s="132"/>
      <c r="L125" s="132"/>
      <c r="M125" s="132"/>
      <c r="N125" s="132"/>
      <c r="O125" s="132"/>
      <c r="P125" s="132"/>
      <c r="Q125" s="132"/>
      <c r="R125" s="130"/>
      <c r="S125" s="130"/>
      <c r="T125" s="130"/>
      <c r="U125" s="130"/>
      <c r="V125" s="130"/>
      <c r="W125" s="130"/>
      <c r="X125" s="130"/>
      <c r="Y125" s="133"/>
      <c r="Z125" s="130"/>
      <c r="AA125" s="134"/>
      <c r="AB125" s="130"/>
      <c r="AC125" s="130"/>
      <c r="AD125" s="130"/>
      <c r="AE125" s="130"/>
    </row>
    <row r="126" spans="1:31" ht="14.25" customHeight="1" x14ac:dyDescent="0.3">
      <c r="A126" s="130"/>
      <c r="B126" s="130"/>
      <c r="C126" s="130"/>
      <c r="D126" s="130"/>
      <c r="E126" s="130"/>
      <c r="F126" s="130"/>
      <c r="G126" s="130"/>
      <c r="H126" s="130"/>
      <c r="I126" s="131"/>
      <c r="J126" s="130"/>
      <c r="K126" s="132"/>
      <c r="L126" s="132"/>
      <c r="M126" s="132"/>
      <c r="N126" s="132"/>
      <c r="O126" s="132"/>
      <c r="P126" s="132"/>
      <c r="Q126" s="132"/>
      <c r="R126" s="130"/>
      <c r="S126" s="130"/>
      <c r="T126" s="130"/>
      <c r="U126" s="130"/>
      <c r="V126" s="130"/>
      <c r="W126" s="130"/>
      <c r="X126" s="130"/>
      <c r="Y126" s="133"/>
      <c r="Z126" s="130"/>
      <c r="AA126" s="134"/>
      <c r="AB126" s="130"/>
      <c r="AC126" s="130"/>
      <c r="AD126" s="130"/>
      <c r="AE126" s="130"/>
    </row>
    <row r="127" spans="1:31" ht="14.25" customHeight="1" x14ac:dyDescent="0.3">
      <c r="A127" s="130"/>
      <c r="B127" s="130"/>
      <c r="C127" s="130"/>
      <c r="D127" s="130"/>
      <c r="E127" s="130"/>
      <c r="F127" s="130"/>
      <c r="G127" s="130"/>
      <c r="H127" s="130"/>
      <c r="I127" s="131"/>
      <c r="J127" s="130"/>
      <c r="K127" s="132"/>
      <c r="L127" s="132"/>
      <c r="M127" s="132"/>
      <c r="N127" s="132"/>
      <c r="O127" s="132"/>
      <c r="P127" s="132"/>
      <c r="Q127" s="132"/>
      <c r="R127" s="130"/>
      <c r="S127" s="130"/>
      <c r="T127" s="130"/>
      <c r="U127" s="130"/>
      <c r="V127" s="130"/>
      <c r="W127" s="130"/>
      <c r="X127" s="130"/>
      <c r="Y127" s="133"/>
      <c r="Z127" s="130"/>
      <c r="AA127" s="134"/>
      <c r="AB127" s="130"/>
      <c r="AC127" s="130"/>
      <c r="AD127" s="130"/>
      <c r="AE127" s="130"/>
    </row>
    <row r="128" spans="1:31" ht="14.25" customHeight="1" x14ac:dyDescent="0.3">
      <c r="A128" s="130"/>
      <c r="B128" s="130"/>
      <c r="C128" s="130"/>
      <c r="D128" s="130"/>
      <c r="E128" s="130"/>
      <c r="F128" s="130"/>
      <c r="G128" s="130"/>
      <c r="H128" s="130"/>
      <c r="I128" s="131"/>
      <c r="J128" s="130"/>
      <c r="K128" s="132"/>
      <c r="L128" s="132"/>
      <c r="M128" s="132"/>
      <c r="N128" s="132"/>
      <c r="O128" s="132"/>
      <c r="P128" s="132"/>
      <c r="Q128" s="132"/>
      <c r="R128" s="130"/>
      <c r="S128" s="130"/>
      <c r="T128" s="130"/>
      <c r="U128" s="130"/>
      <c r="V128" s="130"/>
      <c r="W128" s="130"/>
      <c r="X128" s="130"/>
      <c r="Y128" s="133"/>
      <c r="Z128" s="130"/>
      <c r="AA128" s="134"/>
      <c r="AB128" s="130"/>
      <c r="AC128" s="130"/>
      <c r="AD128" s="130"/>
      <c r="AE128" s="130"/>
    </row>
    <row r="129" spans="1:31" ht="14.25" customHeight="1" x14ac:dyDescent="0.3">
      <c r="A129" s="130"/>
      <c r="B129" s="130"/>
      <c r="C129" s="130"/>
      <c r="D129" s="130"/>
      <c r="E129" s="130"/>
      <c r="F129" s="130"/>
      <c r="G129" s="130"/>
      <c r="H129" s="130"/>
      <c r="I129" s="131"/>
      <c r="J129" s="130"/>
      <c r="K129" s="132"/>
      <c r="L129" s="132"/>
      <c r="M129" s="132"/>
      <c r="N129" s="132"/>
      <c r="O129" s="132"/>
      <c r="P129" s="132"/>
      <c r="Q129" s="132"/>
      <c r="R129" s="130"/>
      <c r="S129" s="130"/>
      <c r="T129" s="130"/>
      <c r="U129" s="130"/>
      <c r="V129" s="130"/>
      <c r="W129" s="130"/>
      <c r="X129" s="130"/>
      <c r="Y129" s="133"/>
      <c r="Z129" s="130"/>
      <c r="AA129" s="134"/>
      <c r="AB129" s="130"/>
      <c r="AC129" s="130"/>
      <c r="AD129" s="130"/>
      <c r="AE129" s="130"/>
    </row>
    <row r="130" spans="1:31" ht="14.25" customHeight="1" x14ac:dyDescent="0.3">
      <c r="A130" s="130"/>
      <c r="B130" s="130"/>
      <c r="C130" s="130"/>
      <c r="D130" s="130"/>
      <c r="E130" s="130"/>
      <c r="F130" s="130"/>
      <c r="G130" s="130"/>
      <c r="H130" s="130"/>
      <c r="I130" s="131"/>
      <c r="J130" s="130"/>
      <c r="K130" s="132"/>
      <c r="L130" s="132"/>
      <c r="M130" s="132"/>
      <c r="N130" s="132"/>
      <c r="O130" s="132"/>
      <c r="P130" s="132"/>
      <c r="Q130" s="132"/>
      <c r="R130" s="130"/>
      <c r="S130" s="130"/>
      <c r="T130" s="130"/>
      <c r="U130" s="130"/>
      <c r="V130" s="130"/>
      <c r="W130" s="130"/>
      <c r="X130" s="130"/>
      <c r="Y130" s="133"/>
      <c r="Z130" s="130"/>
      <c r="AA130" s="134"/>
      <c r="AB130" s="130"/>
      <c r="AC130" s="130"/>
      <c r="AD130" s="130"/>
      <c r="AE130" s="130"/>
    </row>
    <row r="131" spans="1:31" ht="14.25" customHeight="1" x14ac:dyDescent="0.3">
      <c r="A131" s="130"/>
      <c r="B131" s="130"/>
      <c r="C131" s="130"/>
      <c r="D131" s="130"/>
      <c r="E131" s="130"/>
      <c r="F131" s="130"/>
      <c r="G131" s="130"/>
      <c r="H131" s="130"/>
      <c r="I131" s="131"/>
      <c r="J131" s="130"/>
      <c r="K131" s="132"/>
      <c r="L131" s="132"/>
      <c r="M131" s="132"/>
      <c r="N131" s="132"/>
      <c r="O131" s="132"/>
      <c r="P131" s="132"/>
      <c r="Q131" s="132"/>
      <c r="R131" s="130"/>
      <c r="S131" s="130"/>
      <c r="T131" s="130"/>
      <c r="U131" s="130"/>
      <c r="V131" s="130"/>
      <c r="W131" s="130"/>
      <c r="X131" s="130"/>
      <c r="Y131" s="133"/>
      <c r="Z131" s="130"/>
      <c r="AA131" s="134"/>
      <c r="AB131" s="130"/>
      <c r="AC131" s="130"/>
      <c r="AD131" s="130"/>
      <c r="AE131" s="130"/>
    </row>
    <row r="132" spans="1:31" ht="14.25" customHeight="1" x14ac:dyDescent="0.3">
      <c r="A132" s="130"/>
      <c r="B132" s="130"/>
      <c r="C132" s="130"/>
      <c r="D132" s="130"/>
      <c r="E132" s="130"/>
      <c r="F132" s="130"/>
      <c r="G132" s="130"/>
      <c r="H132" s="130"/>
      <c r="I132" s="131"/>
      <c r="J132" s="130"/>
      <c r="K132" s="132"/>
      <c r="L132" s="132"/>
      <c r="M132" s="132"/>
      <c r="N132" s="132"/>
      <c r="O132" s="132"/>
      <c r="P132" s="132"/>
      <c r="Q132" s="132"/>
      <c r="R132" s="130"/>
      <c r="S132" s="130"/>
      <c r="T132" s="130"/>
      <c r="U132" s="130"/>
      <c r="V132" s="130"/>
      <c r="W132" s="130"/>
      <c r="X132" s="130"/>
      <c r="Y132" s="133"/>
      <c r="Z132" s="130"/>
      <c r="AA132" s="134"/>
      <c r="AB132" s="130"/>
      <c r="AC132" s="130"/>
      <c r="AD132" s="130"/>
      <c r="AE132" s="130"/>
    </row>
    <row r="133" spans="1:31" ht="14.25" customHeight="1" x14ac:dyDescent="0.3">
      <c r="A133" s="130"/>
      <c r="B133" s="130"/>
      <c r="C133" s="130"/>
      <c r="D133" s="130"/>
      <c r="E133" s="130"/>
      <c r="F133" s="130"/>
      <c r="G133" s="130"/>
      <c r="H133" s="130"/>
      <c r="I133" s="131"/>
      <c r="J133" s="130"/>
      <c r="K133" s="132"/>
      <c r="L133" s="132"/>
      <c r="M133" s="132"/>
      <c r="N133" s="132"/>
      <c r="O133" s="132"/>
      <c r="P133" s="132"/>
      <c r="Q133" s="132"/>
      <c r="R133" s="130"/>
      <c r="S133" s="130"/>
      <c r="T133" s="130"/>
      <c r="U133" s="130"/>
      <c r="V133" s="130"/>
      <c r="W133" s="130"/>
      <c r="X133" s="130"/>
      <c r="Y133" s="133"/>
      <c r="Z133" s="130"/>
      <c r="AA133" s="134"/>
      <c r="AB133" s="130"/>
      <c r="AC133" s="130"/>
      <c r="AD133" s="130"/>
      <c r="AE133" s="130"/>
    </row>
    <row r="134" spans="1:31" ht="14.25" customHeight="1" x14ac:dyDescent="0.3">
      <c r="A134" s="130"/>
      <c r="B134" s="130"/>
      <c r="C134" s="130"/>
      <c r="D134" s="130"/>
      <c r="E134" s="130"/>
      <c r="F134" s="130"/>
      <c r="G134" s="130"/>
      <c r="H134" s="130"/>
      <c r="I134" s="131"/>
      <c r="J134" s="130"/>
      <c r="K134" s="132"/>
      <c r="L134" s="132"/>
      <c r="M134" s="132"/>
      <c r="N134" s="132"/>
      <c r="O134" s="132"/>
      <c r="P134" s="132"/>
      <c r="Q134" s="132"/>
      <c r="R134" s="130"/>
      <c r="S134" s="130"/>
      <c r="T134" s="130"/>
      <c r="U134" s="130"/>
      <c r="V134" s="130"/>
      <c r="W134" s="130"/>
      <c r="X134" s="130"/>
      <c r="Y134" s="133"/>
      <c r="Z134" s="130"/>
      <c r="AA134" s="134"/>
      <c r="AB134" s="130"/>
      <c r="AC134" s="130"/>
      <c r="AD134" s="130"/>
      <c r="AE134" s="130"/>
    </row>
    <row r="135" spans="1:31" ht="14.25" customHeight="1" x14ac:dyDescent="0.3">
      <c r="A135" s="130"/>
      <c r="B135" s="130"/>
      <c r="C135" s="130"/>
      <c r="D135" s="130"/>
      <c r="E135" s="130"/>
      <c r="F135" s="130"/>
      <c r="G135" s="130"/>
      <c r="H135" s="130"/>
      <c r="I135" s="131"/>
      <c r="J135" s="130"/>
      <c r="K135" s="132"/>
      <c r="L135" s="132"/>
      <c r="M135" s="132"/>
      <c r="N135" s="132"/>
      <c r="O135" s="132"/>
      <c r="P135" s="132"/>
      <c r="Q135" s="132"/>
      <c r="R135" s="130"/>
      <c r="S135" s="130"/>
      <c r="T135" s="130"/>
      <c r="U135" s="130"/>
      <c r="V135" s="130"/>
      <c r="W135" s="130"/>
      <c r="X135" s="130"/>
      <c r="Y135" s="133"/>
      <c r="Z135" s="130"/>
      <c r="AA135" s="134"/>
      <c r="AB135" s="130"/>
      <c r="AC135" s="130"/>
      <c r="AD135" s="130"/>
      <c r="AE135" s="130"/>
    </row>
    <row r="136" spans="1:31" ht="14.25" customHeight="1" x14ac:dyDescent="0.3">
      <c r="A136" s="130"/>
      <c r="B136" s="130"/>
      <c r="C136" s="130"/>
      <c r="D136" s="130"/>
      <c r="E136" s="130"/>
      <c r="F136" s="130"/>
      <c r="G136" s="130"/>
      <c r="H136" s="130"/>
      <c r="I136" s="131"/>
      <c r="J136" s="130"/>
      <c r="K136" s="132"/>
      <c r="L136" s="132"/>
      <c r="M136" s="132"/>
      <c r="N136" s="132"/>
      <c r="O136" s="132"/>
      <c r="P136" s="132"/>
      <c r="Q136" s="132"/>
      <c r="R136" s="130"/>
      <c r="S136" s="130"/>
      <c r="T136" s="130"/>
      <c r="U136" s="130"/>
      <c r="V136" s="130"/>
      <c r="W136" s="130"/>
      <c r="X136" s="130"/>
      <c r="Y136" s="133"/>
      <c r="Z136" s="130"/>
      <c r="AA136" s="134"/>
      <c r="AB136" s="130"/>
      <c r="AC136" s="130"/>
      <c r="AD136" s="130"/>
      <c r="AE136" s="130"/>
    </row>
    <row r="137" spans="1:31" ht="14.25" customHeight="1" x14ac:dyDescent="0.3">
      <c r="A137" s="130"/>
      <c r="B137" s="130"/>
      <c r="C137" s="130"/>
      <c r="D137" s="130"/>
      <c r="E137" s="130"/>
      <c r="F137" s="130"/>
      <c r="G137" s="130"/>
      <c r="H137" s="130"/>
      <c r="I137" s="131"/>
      <c r="J137" s="130"/>
      <c r="K137" s="132"/>
      <c r="L137" s="132"/>
      <c r="M137" s="132"/>
      <c r="N137" s="132"/>
      <c r="O137" s="132"/>
      <c r="P137" s="132"/>
      <c r="Q137" s="132"/>
      <c r="R137" s="130"/>
      <c r="S137" s="130"/>
      <c r="T137" s="130"/>
      <c r="U137" s="130"/>
      <c r="V137" s="130"/>
      <c r="W137" s="130"/>
      <c r="X137" s="130"/>
      <c r="Y137" s="133"/>
      <c r="Z137" s="130"/>
      <c r="AA137" s="134"/>
      <c r="AB137" s="130"/>
      <c r="AC137" s="130"/>
      <c r="AD137" s="130"/>
      <c r="AE137" s="130"/>
    </row>
    <row r="138" spans="1:31" ht="14.25" customHeight="1" x14ac:dyDescent="0.3">
      <c r="A138" s="130"/>
      <c r="B138" s="130"/>
      <c r="C138" s="130"/>
      <c r="D138" s="130"/>
      <c r="E138" s="130"/>
      <c r="F138" s="130"/>
      <c r="G138" s="130"/>
      <c r="H138" s="130"/>
      <c r="I138" s="131"/>
      <c r="J138" s="130"/>
      <c r="K138" s="132"/>
      <c r="L138" s="132"/>
      <c r="M138" s="132"/>
      <c r="N138" s="132"/>
      <c r="O138" s="132"/>
      <c r="P138" s="132"/>
      <c r="Q138" s="132"/>
      <c r="R138" s="130"/>
      <c r="S138" s="130"/>
      <c r="T138" s="130"/>
      <c r="U138" s="130"/>
      <c r="V138" s="130"/>
      <c r="W138" s="130"/>
      <c r="X138" s="130"/>
      <c r="Y138" s="133"/>
      <c r="Z138" s="130"/>
      <c r="AA138" s="134"/>
      <c r="AB138" s="130"/>
      <c r="AC138" s="130"/>
      <c r="AD138" s="130"/>
      <c r="AE138" s="130"/>
    </row>
    <row r="139" spans="1:31" ht="14.25" customHeight="1" x14ac:dyDescent="0.3">
      <c r="A139" s="130"/>
      <c r="B139" s="130"/>
      <c r="C139" s="130"/>
      <c r="D139" s="130"/>
      <c r="E139" s="130"/>
      <c r="F139" s="130"/>
      <c r="G139" s="130"/>
      <c r="H139" s="130"/>
      <c r="I139" s="131"/>
      <c r="J139" s="130"/>
      <c r="K139" s="132"/>
      <c r="L139" s="132"/>
      <c r="M139" s="132"/>
      <c r="N139" s="132"/>
      <c r="O139" s="132"/>
      <c r="P139" s="132"/>
      <c r="Q139" s="132"/>
      <c r="R139" s="130"/>
      <c r="S139" s="130"/>
      <c r="T139" s="130"/>
      <c r="U139" s="130"/>
      <c r="V139" s="130"/>
      <c r="W139" s="130"/>
      <c r="X139" s="130"/>
      <c r="Y139" s="133"/>
      <c r="Z139" s="130"/>
      <c r="AA139" s="134"/>
      <c r="AB139" s="130"/>
      <c r="AC139" s="130"/>
      <c r="AD139" s="130"/>
      <c r="AE139" s="130"/>
    </row>
    <row r="140" spans="1:31" ht="14.25" customHeight="1" x14ac:dyDescent="0.3">
      <c r="A140" s="130"/>
      <c r="B140" s="130"/>
      <c r="C140" s="130"/>
      <c r="D140" s="130"/>
      <c r="E140" s="130"/>
      <c r="F140" s="130"/>
      <c r="G140" s="130"/>
      <c r="H140" s="130"/>
      <c r="I140" s="131"/>
      <c r="J140" s="130"/>
      <c r="K140" s="132"/>
      <c r="L140" s="132"/>
      <c r="M140" s="132"/>
      <c r="N140" s="132"/>
      <c r="O140" s="132"/>
      <c r="P140" s="132"/>
      <c r="Q140" s="132"/>
      <c r="R140" s="130"/>
      <c r="S140" s="130"/>
      <c r="T140" s="130"/>
      <c r="U140" s="130"/>
      <c r="V140" s="130"/>
      <c r="W140" s="130"/>
      <c r="X140" s="130"/>
      <c r="Y140" s="133"/>
      <c r="Z140" s="130"/>
      <c r="AA140" s="134"/>
      <c r="AB140" s="130"/>
      <c r="AC140" s="130"/>
      <c r="AD140" s="130"/>
      <c r="AE140" s="130"/>
    </row>
    <row r="141" spans="1:31" ht="14.25" customHeight="1" x14ac:dyDescent="0.3">
      <c r="A141" s="130"/>
      <c r="B141" s="130"/>
      <c r="C141" s="130"/>
      <c r="D141" s="130"/>
      <c r="E141" s="130"/>
      <c r="F141" s="130"/>
      <c r="G141" s="130"/>
      <c r="H141" s="130"/>
      <c r="I141" s="131"/>
      <c r="J141" s="130"/>
      <c r="K141" s="132"/>
      <c r="L141" s="132"/>
      <c r="M141" s="132"/>
      <c r="N141" s="132"/>
      <c r="O141" s="132"/>
      <c r="P141" s="132"/>
      <c r="Q141" s="132"/>
      <c r="R141" s="130"/>
      <c r="S141" s="130"/>
      <c r="T141" s="130"/>
      <c r="U141" s="130"/>
      <c r="V141" s="130"/>
      <c r="W141" s="130"/>
      <c r="X141" s="130"/>
      <c r="Y141" s="133"/>
      <c r="Z141" s="130"/>
      <c r="AA141" s="134"/>
      <c r="AB141" s="130"/>
      <c r="AC141" s="130"/>
      <c r="AD141" s="130"/>
      <c r="AE141" s="130"/>
    </row>
    <row r="142" spans="1:31" ht="14.25" customHeight="1" x14ac:dyDescent="0.3">
      <c r="A142" s="130"/>
      <c r="B142" s="130"/>
      <c r="C142" s="130"/>
      <c r="D142" s="130"/>
      <c r="E142" s="130"/>
      <c r="F142" s="130"/>
      <c r="G142" s="130"/>
      <c r="H142" s="130"/>
      <c r="I142" s="131"/>
      <c r="J142" s="130"/>
      <c r="K142" s="132"/>
      <c r="L142" s="132"/>
      <c r="M142" s="132"/>
      <c r="N142" s="132"/>
      <c r="O142" s="132"/>
      <c r="P142" s="132"/>
      <c r="Q142" s="132"/>
      <c r="R142" s="130"/>
      <c r="S142" s="130"/>
      <c r="T142" s="130"/>
      <c r="U142" s="130"/>
      <c r="V142" s="130"/>
      <c r="W142" s="130"/>
      <c r="X142" s="130"/>
      <c r="Y142" s="133"/>
      <c r="Z142" s="130"/>
      <c r="AA142" s="134"/>
      <c r="AB142" s="130"/>
      <c r="AC142" s="130"/>
      <c r="AD142" s="130"/>
      <c r="AE142" s="130"/>
    </row>
    <row r="143" spans="1:31" ht="14.25" customHeight="1" x14ac:dyDescent="0.3">
      <c r="A143" s="130"/>
      <c r="B143" s="130"/>
      <c r="C143" s="130"/>
      <c r="D143" s="130"/>
      <c r="E143" s="130"/>
      <c r="F143" s="130"/>
      <c r="G143" s="130"/>
      <c r="H143" s="130"/>
      <c r="I143" s="131"/>
      <c r="J143" s="130"/>
      <c r="K143" s="132"/>
      <c r="L143" s="132"/>
      <c r="M143" s="132"/>
      <c r="N143" s="132"/>
      <c r="O143" s="132"/>
      <c r="P143" s="132"/>
      <c r="Q143" s="132"/>
      <c r="R143" s="130"/>
      <c r="S143" s="130"/>
      <c r="T143" s="130"/>
      <c r="U143" s="130"/>
      <c r="V143" s="130"/>
      <c r="W143" s="130"/>
      <c r="X143" s="130"/>
      <c r="Y143" s="133"/>
      <c r="Z143" s="130"/>
      <c r="AA143" s="134"/>
      <c r="AB143" s="130"/>
      <c r="AC143" s="130"/>
      <c r="AD143" s="130"/>
      <c r="AE143" s="130"/>
    </row>
    <row r="144" spans="1:31" ht="14.25" customHeight="1" x14ac:dyDescent="0.3">
      <c r="A144" s="130"/>
      <c r="B144" s="130"/>
      <c r="C144" s="130"/>
      <c r="D144" s="130"/>
      <c r="E144" s="130"/>
      <c r="F144" s="130"/>
      <c r="G144" s="130"/>
      <c r="H144" s="130"/>
      <c r="I144" s="131"/>
      <c r="J144" s="130"/>
      <c r="K144" s="132"/>
      <c r="L144" s="132"/>
      <c r="M144" s="132"/>
      <c r="N144" s="132"/>
      <c r="O144" s="132"/>
      <c r="P144" s="132"/>
      <c r="Q144" s="132"/>
      <c r="R144" s="130"/>
      <c r="S144" s="130"/>
      <c r="T144" s="130"/>
      <c r="U144" s="130"/>
      <c r="V144" s="130"/>
      <c r="W144" s="130"/>
      <c r="X144" s="130"/>
      <c r="Y144" s="133"/>
      <c r="Z144" s="130"/>
      <c r="AA144" s="134"/>
      <c r="AB144" s="130"/>
      <c r="AC144" s="130"/>
      <c r="AD144" s="130"/>
      <c r="AE144" s="130"/>
    </row>
    <row r="145" spans="1:31" ht="14.25" customHeight="1" x14ac:dyDescent="0.3">
      <c r="A145" s="130"/>
      <c r="B145" s="130"/>
      <c r="C145" s="130"/>
      <c r="D145" s="130"/>
      <c r="E145" s="130"/>
      <c r="F145" s="130"/>
      <c r="G145" s="130"/>
      <c r="H145" s="130"/>
      <c r="I145" s="131"/>
      <c r="J145" s="130"/>
      <c r="K145" s="132"/>
      <c r="L145" s="132"/>
      <c r="M145" s="132"/>
      <c r="N145" s="132"/>
      <c r="O145" s="132"/>
      <c r="P145" s="132"/>
      <c r="Q145" s="132"/>
      <c r="R145" s="130"/>
      <c r="S145" s="130"/>
      <c r="T145" s="130"/>
      <c r="U145" s="130"/>
      <c r="V145" s="130"/>
      <c r="W145" s="130"/>
      <c r="X145" s="130"/>
      <c r="Y145" s="133"/>
      <c r="Z145" s="130"/>
      <c r="AA145" s="134"/>
      <c r="AB145" s="130"/>
      <c r="AC145" s="130"/>
      <c r="AD145" s="130"/>
      <c r="AE145" s="130"/>
    </row>
    <row r="146" spans="1:31" ht="14.25" customHeight="1" x14ac:dyDescent="0.3">
      <c r="A146" s="130"/>
      <c r="B146" s="130"/>
      <c r="C146" s="130"/>
      <c r="D146" s="130"/>
      <c r="E146" s="130"/>
      <c r="F146" s="130"/>
      <c r="G146" s="130"/>
      <c r="H146" s="130"/>
      <c r="I146" s="131"/>
      <c r="J146" s="130"/>
      <c r="K146" s="132"/>
      <c r="L146" s="132"/>
      <c r="M146" s="132"/>
      <c r="N146" s="132"/>
      <c r="O146" s="132"/>
      <c r="P146" s="132"/>
      <c r="Q146" s="132"/>
      <c r="R146" s="130"/>
      <c r="S146" s="130"/>
      <c r="T146" s="130"/>
      <c r="U146" s="130"/>
      <c r="V146" s="130"/>
      <c r="W146" s="130"/>
      <c r="X146" s="130"/>
      <c r="Y146" s="133"/>
      <c r="Z146" s="130"/>
      <c r="AA146" s="134"/>
      <c r="AB146" s="130"/>
      <c r="AC146" s="130"/>
      <c r="AD146" s="130"/>
      <c r="AE146" s="130"/>
    </row>
    <row r="147" spans="1:31" ht="14.25" customHeight="1" x14ac:dyDescent="0.3">
      <c r="A147" s="130"/>
      <c r="B147" s="130"/>
      <c r="C147" s="130"/>
      <c r="D147" s="130"/>
      <c r="E147" s="130"/>
      <c r="F147" s="130"/>
      <c r="G147" s="130"/>
      <c r="H147" s="130"/>
      <c r="I147" s="131"/>
      <c r="J147" s="130"/>
      <c r="K147" s="132"/>
      <c r="L147" s="132"/>
      <c r="M147" s="132"/>
      <c r="N147" s="132"/>
      <c r="O147" s="132"/>
      <c r="P147" s="132"/>
      <c r="Q147" s="132"/>
      <c r="R147" s="130"/>
      <c r="S147" s="130"/>
      <c r="T147" s="130"/>
      <c r="U147" s="130"/>
      <c r="V147" s="130"/>
      <c r="W147" s="130"/>
      <c r="X147" s="130"/>
      <c r="Y147" s="133"/>
      <c r="Z147" s="130"/>
      <c r="AA147" s="134"/>
      <c r="AB147" s="130"/>
      <c r="AC147" s="130"/>
      <c r="AD147" s="130"/>
      <c r="AE147" s="130"/>
    </row>
    <row r="148" spans="1:31" ht="14.25" customHeight="1" x14ac:dyDescent="0.3">
      <c r="A148" s="130"/>
      <c r="B148" s="130"/>
      <c r="C148" s="130"/>
      <c r="D148" s="130"/>
      <c r="E148" s="130"/>
      <c r="F148" s="130"/>
      <c r="G148" s="130"/>
      <c r="H148" s="130"/>
      <c r="I148" s="131"/>
      <c r="J148" s="130"/>
      <c r="K148" s="132"/>
      <c r="L148" s="132"/>
      <c r="M148" s="132"/>
      <c r="N148" s="132"/>
      <c r="O148" s="132"/>
      <c r="P148" s="132"/>
      <c r="Q148" s="132"/>
      <c r="R148" s="130"/>
      <c r="S148" s="130"/>
      <c r="T148" s="130"/>
      <c r="U148" s="130"/>
      <c r="V148" s="130"/>
      <c r="W148" s="130"/>
      <c r="X148" s="130"/>
      <c r="Y148" s="133"/>
      <c r="Z148" s="130"/>
      <c r="AA148" s="134"/>
      <c r="AB148" s="130"/>
      <c r="AC148" s="130"/>
      <c r="AD148" s="130"/>
      <c r="AE148" s="130"/>
    </row>
    <row r="149" spans="1:31" ht="14.25" customHeight="1" x14ac:dyDescent="0.3">
      <c r="A149" s="130"/>
      <c r="B149" s="130"/>
      <c r="C149" s="130"/>
      <c r="D149" s="130"/>
      <c r="E149" s="130"/>
      <c r="F149" s="130"/>
      <c r="G149" s="130"/>
      <c r="H149" s="130"/>
      <c r="I149" s="131"/>
      <c r="J149" s="130"/>
      <c r="K149" s="132"/>
      <c r="L149" s="132"/>
      <c r="M149" s="132"/>
      <c r="N149" s="132"/>
      <c r="O149" s="132"/>
      <c r="P149" s="132"/>
      <c r="Q149" s="132"/>
      <c r="R149" s="130"/>
      <c r="S149" s="130"/>
      <c r="T149" s="130"/>
      <c r="U149" s="130"/>
      <c r="V149" s="130"/>
      <c r="W149" s="130"/>
      <c r="X149" s="130"/>
      <c r="Y149" s="133"/>
      <c r="Z149" s="130"/>
      <c r="AA149" s="134"/>
      <c r="AB149" s="130"/>
      <c r="AC149" s="130"/>
      <c r="AD149" s="130"/>
      <c r="AE149" s="130"/>
    </row>
    <row r="150" spans="1:31" ht="14.25" customHeight="1" x14ac:dyDescent="0.3">
      <c r="A150" s="130"/>
      <c r="B150" s="130"/>
      <c r="C150" s="130"/>
      <c r="D150" s="130"/>
      <c r="E150" s="130"/>
      <c r="F150" s="130"/>
      <c r="G150" s="130"/>
      <c r="H150" s="130"/>
      <c r="I150" s="131"/>
      <c r="J150" s="130"/>
      <c r="K150" s="132"/>
      <c r="L150" s="132"/>
      <c r="M150" s="132"/>
      <c r="N150" s="132"/>
      <c r="O150" s="132"/>
      <c r="P150" s="132"/>
      <c r="Q150" s="132"/>
      <c r="R150" s="130"/>
      <c r="S150" s="130"/>
      <c r="T150" s="130"/>
      <c r="U150" s="130"/>
      <c r="V150" s="130"/>
      <c r="W150" s="130"/>
      <c r="X150" s="130"/>
      <c r="Y150" s="133"/>
      <c r="Z150" s="130"/>
      <c r="AA150" s="134"/>
      <c r="AB150" s="130"/>
      <c r="AC150" s="130"/>
      <c r="AD150" s="130"/>
      <c r="AE150" s="130"/>
    </row>
    <row r="151" spans="1:31" ht="14.25" customHeight="1" x14ac:dyDescent="0.3">
      <c r="A151" s="130"/>
      <c r="B151" s="130"/>
      <c r="C151" s="130"/>
      <c r="D151" s="130"/>
      <c r="E151" s="130"/>
      <c r="F151" s="130"/>
      <c r="G151" s="130"/>
      <c r="H151" s="130"/>
      <c r="I151" s="131"/>
      <c r="J151" s="130"/>
      <c r="K151" s="132"/>
      <c r="L151" s="132"/>
      <c r="M151" s="132"/>
      <c r="N151" s="132"/>
      <c r="O151" s="132"/>
      <c r="P151" s="132"/>
      <c r="Q151" s="132"/>
      <c r="R151" s="130"/>
      <c r="S151" s="130"/>
      <c r="T151" s="130"/>
      <c r="U151" s="130"/>
      <c r="V151" s="130"/>
      <c r="W151" s="130"/>
      <c r="X151" s="130"/>
      <c r="Y151" s="133"/>
      <c r="Z151" s="130"/>
      <c r="AA151" s="134"/>
      <c r="AB151" s="130"/>
      <c r="AC151" s="130"/>
      <c r="AD151" s="130"/>
      <c r="AE151" s="130"/>
    </row>
    <row r="152" spans="1:31" ht="14.25" customHeight="1" x14ac:dyDescent="0.3">
      <c r="A152" s="130"/>
      <c r="B152" s="130"/>
      <c r="C152" s="130"/>
      <c r="D152" s="130"/>
      <c r="E152" s="130"/>
      <c r="F152" s="130"/>
      <c r="G152" s="130"/>
      <c r="H152" s="130"/>
      <c r="I152" s="131"/>
      <c r="J152" s="130"/>
      <c r="K152" s="132"/>
      <c r="L152" s="132"/>
      <c r="M152" s="132"/>
      <c r="N152" s="132"/>
      <c r="O152" s="132"/>
      <c r="P152" s="132"/>
      <c r="Q152" s="132"/>
      <c r="R152" s="130"/>
      <c r="S152" s="130"/>
      <c r="T152" s="130"/>
      <c r="U152" s="130"/>
      <c r="V152" s="130"/>
      <c r="W152" s="130"/>
      <c r="X152" s="130"/>
      <c r="Y152" s="133"/>
      <c r="Z152" s="130"/>
      <c r="AA152" s="134"/>
      <c r="AB152" s="130"/>
      <c r="AC152" s="130"/>
      <c r="AD152" s="130"/>
      <c r="AE152" s="130"/>
    </row>
    <row r="153" spans="1:31" ht="14.25" customHeight="1" x14ac:dyDescent="0.3">
      <c r="A153" s="130"/>
      <c r="B153" s="130"/>
      <c r="C153" s="130"/>
      <c r="D153" s="130"/>
      <c r="E153" s="130"/>
      <c r="F153" s="130"/>
      <c r="G153" s="130"/>
      <c r="H153" s="130"/>
      <c r="I153" s="131"/>
      <c r="J153" s="130"/>
      <c r="K153" s="132"/>
      <c r="L153" s="132"/>
      <c r="M153" s="132"/>
      <c r="N153" s="132"/>
      <c r="O153" s="132"/>
      <c r="P153" s="132"/>
      <c r="Q153" s="132"/>
      <c r="R153" s="130"/>
      <c r="S153" s="130"/>
      <c r="T153" s="130"/>
      <c r="U153" s="130"/>
      <c r="V153" s="130"/>
      <c r="W153" s="130"/>
      <c r="X153" s="130"/>
      <c r="Y153" s="133"/>
      <c r="Z153" s="130"/>
      <c r="AA153" s="134"/>
      <c r="AB153" s="130"/>
      <c r="AC153" s="130"/>
      <c r="AD153" s="130"/>
      <c r="AE153" s="130"/>
    </row>
    <row r="154" spans="1:31" ht="14.25" customHeight="1" x14ac:dyDescent="0.3">
      <c r="A154" s="130"/>
      <c r="B154" s="130"/>
      <c r="C154" s="130"/>
      <c r="D154" s="130"/>
      <c r="E154" s="130"/>
      <c r="F154" s="130"/>
      <c r="G154" s="130"/>
      <c r="H154" s="130"/>
      <c r="I154" s="131"/>
      <c r="J154" s="130"/>
      <c r="K154" s="132"/>
      <c r="L154" s="132"/>
      <c r="M154" s="132"/>
      <c r="N154" s="132"/>
      <c r="O154" s="132"/>
      <c r="P154" s="132"/>
      <c r="Q154" s="132"/>
      <c r="R154" s="130"/>
      <c r="S154" s="130"/>
      <c r="T154" s="130"/>
      <c r="U154" s="130"/>
      <c r="V154" s="130"/>
      <c r="W154" s="130"/>
      <c r="X154" s="130"/>
      <c r="Y154" s="133"/>
      <c r="Z154" s="130"/>
      <c r="AA154" s="134"/>
      <c r="AB154" s="130"/>
      <c r="AC154" s="130"/>
      <c r="AD154" s="130"/>
      <c r="AE154" s="130"/>
    </row>
    <row r="155" spans="1:31" ht="14.25" customHeight="1" x14ac:dyDescent="0.3">
      <c r="A155" s="130"/>
      <c r="B155" s="130"/>
      <c r="C155" s="130"/>
      <c r="D155" s="130"/>
      <c r="E155" s="130"/>
      <c r="F155" s="130"/>
      <c r="G155" s="130"/>
      <c r="H155" s="130"/>
      <c r="I155" s="131"/>
      <c r="J155" s="130"/>
      <c r="K155" s="132"/>
      <c r="L155" s="132"/>
      <c r="M155" s="132"/>
      <c r="N155" s="132"/>
      <c r="O155" s="132"/>
      <c r="P155" s="132"/>
      <c r="Q155" s="132"/>
      <c r="R155" s="130"/>
      <c r="S155" s="130"/>
      <c r="T155" s="130"/>
      <c r="U155" s="130"/>
      <c r="V155" s="130"/>
      <c r="W155" s="130"/>
      <c r="X155" s="130"/>
      <c r="Y155" s="133"/>
      <c r="Z155" s="130"/>
      <c r="AA155" s="134"/>
      <c r="AB155" s="130"/>
      <c r="AC155" s="130"/>
      <c r="AD155" s="130"/>
      <c r="AE155" s="130"/>
    </row>
    <row r="156" spans="1:31" ht="14.25" customHeight="1" x14ac:dyDescent="0.3">
      <c r="A156" s="130"/>
      <c r="B156" s="130"/>
      <c r="C156" s="130"/>
      <c r="D156" s="130"/>
      <c r="E156" s="130"/>
      <c r="F156" s="130"/>
      <c r="G156" s="130"/>
      <c r="H156" s="130"/>
      <c r="I156" s="131"/>
      <c r="J156" s="130"/>
      <c r="K156" s="132"/>
      <c r="L156" s="132"/>
      <c r="M156" s="132"/>
      <c r="N156" s="132"/>
      <c r="O156" s="132"/>
      <c r="P156" s="132"/>
      <c r="Q156" s="132"/>
      <c r="R156" s="130"/>
      <c r="S156" s="130"/>
      <c r="T156" s="130"/>
      <c r="U156" s="130"/>
      <c r="V156" s="130"/>
      <c r="W156" s="130"/>
      <c r="X156" s="130"/>
      <c r="Y156" s="133"/>
      <c r="Z156" s="130"/>
      <c r="AA156" s="134"/>
      <c r="AB156" s="130"/>
      <c r="AC156" s="130"/>
      <c r="AD156" s="130"/>
      <c r="AE156" s="130"/>
    </row>
    <row r="157" spans="1:31" ht="14.25" customHeight="1" x14ac:dyDescent="0.3">
      <c r="A157" s="130"/>
      <c r="B157" s="130"/>
      <c r="C157" s="130"/>
      <c r="D157" s="130"/>
      <c r="E157" s="130"/>
      <c r="F157" s="130"/>
      <c r="G157" s="130"/>
      <c r="H157" s="130"/>
      <c r="I157" s="131"/>
      <c r="J157" s="130"/>
      <c r="K157" s="132"/>
      <c r="L157" s="132"/>
      <c r="M157" s="132"/>
      <c r="N157" s="132"/>
      <c r="O157" s="132"/>
      <c r="P157" s="132"/>
      <c r="Q157" s="132"/>
      <c r="R157" s="130"/>
      <c r="S157" s="130"/>
      <c r="T157" s="130"/>
      <c r="U157" s="130"/>
      <c r="V157" s="130"/>
      <c r="W157" s="130"/>
      <c r="X157" s="130"/>
      <c r="Y157" s="133"/>
      <c r="Z157" s="130"/>
      <c r="AA157" s="134"/>
      <c r="AB157" s="130"/>
      <c r="AC157" s="130"/>
      <c r="AD157" s="130"/>
      <c r="AE157" s="130"/>
    </row>
    <row r="158" spans="1:31" ht="14.25" customHeight="1" x14ac:dyDescent="0.3">
      <c r="A158" s="130"/>
      <c r="B158" s="130"/>
      <c r="C158" s="130"/>
      <c r="D158" s="130"/>
      <c r="E158" s="130"/>
      <c r="F158" s="130"/>
      <c r="G158" s="130"/>
      <c r="H158" s="130"/>
      <c r="I158" s="131"/>
      <c r="J158" s="130"/>
      <c r="K158" s="132"/>
      <c r="L158" s="132"/>
      <c r="M158" s="132"/>
      <c r="N158" s="132"/>
      <c r="O158" s="132"/>
      <c r="P158" s="132"/>
      <c r="Q158" s="132"/>
      <c r="R158" s="130"/>
      <c r="S158" s="130"/>
      <c r="T158" s="130"/>
      <c r="U158" s="130"/>
      <c r="V158" s="130"/>
      <c r="W158" s="130"/>
      <c r="X158" s="130"/>
      <c r="Y158" s="133"/>
      <c r="Z158" s="130"/>
      <c r="AA158" s="134"/>
      <c r="AB158" s="130"/>
      <c r="AC158" s="130"/>
      <c r="AD158" s="130"/>
      <c r="AE158" s="130"/>
    </row>
    <row r="159" spans="1:31" ht="14.25" customHeight="1" x14ac:dyDescent="0.3">
      <c r="A159" s="130"/>
      <c r="B159" s="130"/>
      <c r="C159" s="130"/>
      <c r="D159" s="130"/>
      <c r="E159" s="130"/>
      <c r="F159" s="130"/>
      <c r="G159" s="130"/>
      <c r="H159" s="130"/>
      <c r="I159" s="131"/>
      <c r="J159" s="130"/>
      <c r="K159" s="132"/>
      <c r="L159" s="132"/>
      <c r="M159" s="132"/>
      <c r="N159" s="132"/>
      <c r="O159" s="132"/>
      <c r="P159" s="132"/>
      <c r="Q159" s="132"/>
      <c r="R159" s="130"/>
      <c r="S159" s="130"/>
      <c r="T159" s="130"/>
      <c r="U159" s="130"/>
      <c r="V159" s="130"/>
      <c r="W159" s="130"/>
      <c r="X159" s="130"/>
      <c r="Y159" s="133"/>
      <c r="Z159" s="130"/>
      <c r="AA159" s="134"/>
      <c r="AB159" s="130"/>
      <c r="AC159" s="130"/>
      <c r="AD159" s="130"/>
      <c r="AE159" s="130"/>
    </row>
    <row r="160" spans="1:31" ht="14.25" customHeight="1" x14ac:dyDescent="0.3">
      <c r="A160" s="130"/>
      <c r="B160" s="130"/>
      <c r="C160" s="130"/>
      <c r="D160" s="130"/>
      <c r="E160" s="130"/>
      <c r="F160" s="130"/>
      <c r="G160" s="130"/>
      <c r="H160" s="130"/>
      <c r="I160" s="131"/>
      <c r="J160" s="130"/>
      <c r="K160" s="132"/>
      <c r="L160" s="132"/>
      <c r="M160" s="132"/>
      <c r="N160" s="132"/>
      <c r="O160" s="132"/>
      <c r="P160" s="132"/>
      <c r="Q160" s="132"/>
      <c r="R160" s="130"/>
      <c r="S160" s="130"/>
      <c r="T160" s="130"/>
      <c r="U160" s="130"/>
      <c r="V160" s="130"/>
      <c r="W160" s="130"/>
      <c r="X160" s="130"/>
      <c r="Y160" s="133"/>
      <c r="Z160" s="130"/>
      <c r="AA160" s="134"/>
      <c r="AB160" s="130"/>
      <c r="AC160" s="130"/>
      <c r="AD160" s="130"/>
      <c r="AE160" s="130"/>
    </row>
    <row r="161" spans="1:31" ht="14.25" customHeight="1" x14ac:dyDescent="0.3">
      <c r="A161" s="130"/>
      <c r="B161" s="130"/>
      <c r="C161" s="130"/>
      <c r="D161" s="130"/>
      <c r="E161" s="130"/>
      <c r="F161" s="130"/>
      <c r="G161" s="130"/>
      <c r="H161" s="130"/>
      <c r="I161" s="131"/>
      <c r="J161" s="130"/>
      <c r="K161" s="132"/>
      <c r="L161" s="132"/>
      <c r="M161" s="132"/>
      <c r="N161" s="132"/>
      <c r="O161" s="132"/>
      <c r="P161" s="132"/>
      <c r="Q161" s="132"/>
      <c r="R161" s="130"/>
      <c r="S161" s="130"/>
      <c r="T161" s="130"/>
      <c r="U161" s="130"/>
      <c r="V161" s="130"/>
      <c r="W161" s="130"/>
      <c r="X161" s="130"/>
      <c r="Y161" s="133"/>
      <c r="Z161" s="130"/>
      <c r="AA161" s="134"/>
      <c r="AB161" s="130"/>
      <c r="AC161" s="130"/>
      <c r="AD161" s="130"/>
      <c r="AE161" s="130"/>
    </row>
    <row r="162" spans="1:31" ht="14.25" customHeight="1" x14ac:dyDescent="0.3">
      <c r="A162" s="130"/>
      <c r="B162" s="130"/>
      <c r="C162" s="130"/>
      <c r="D162" s="130"/>
      <c r="E162" s="130"/>
      <c r="F162" s="130"/>
      <c r="G162" s="130"/>
      <c r="H162" s="130"/>
      <c r="I162" s="131"/>
      <c r="J162" s="130"/>
      <c r="K162" s="132"/>
      <c r="L162" s="132"/>
      <c r="M162" s="132"/>
      <c r="N162" s="132"/>
      <c r="O162" s="132"/>
      <c r="P162" s="132"/>
      <c r="Q162" s="132"/>
      <c r="R162" s="130"/>
      <c r="S162" s="130"/>
      <c r="T162" s="130"/>
      <c r="U162" s="130"/>
      <c r="V162" s="130"/>
      <c r="W162" s="130"/>
      <c r="X162" s="130"/>
      <c r="Y162" s="133"/>
      <c r="Z162" s="130"/>
      <c r="AA162" s="134"/>
      <c r="AB162" s="130"/>
      <c r="AC162" s="130"/>
      <c r="AD162" s="130"/>
      <c r="AE162" s="130"/>
    </row>
    <row r="163" spans="1:31" ht="14.25" customHeight="1" x14ac:dyDescent="0.3">
      <c r="A163" s="130"/>
      <c r="B163" s="130"/>
      <c r="C163" s="130"/>
      <c r="D163" s="130"/>
      <c r="E163" s="130"/>
      <c r="F163" s="130"/>
      <c r="G163" s="130"/>
      <c r="H163" s="130"/>
      <c r="I163" s="131"/>
      <c r="J163" s="130"/>
      <c r="K163" s="132"/>
      <c r="L163" s="132"/>
      <c r="M163" s="132"/>
      <c r="N163" s="132"/>
      <c r="O163" s="132"/>
      <c r="P163" s="132"/>
      <c r="Q163" s="132"/>
      <c r="R163" s="130"/>
      <c r="S163" s="130"/>
      <c r="T163" s="130"/>
      <c r="U163" s="130"/>
      <c r="V163" s="130"/>
      <c r="W163" s="130"/>
      <c r="X163" s="130"/>
      <c r="Y163" s="133"/>
      <c r="Z163" s="130"/>
      <c r="AA163" s="134"/>
      <c r="AB163" s="130"/>
      <c r="AC163" s="130"/>
      <c r="AD163" s="130"/>
      <c r="AE163" s="130"/>
    </row>
    <row r="164" spans="1:31" ht="14.25" customHeight="1" x14ac:dyDescent="0.3">
      <c r="A164" s="130"/>
      <c r="B164" s="130"/>
      <c r="C164" s="130"/>
      <c r="D164" s="130"/>
      <c r="E164" s="130"/>
      <c r="F164" s="130"/>
      <c r="G164" s="130"/>
      <c r="H164" s="130"/>
      <c r="I164" s="131"/>
      <c r="J164" s="130"/>
      <c r="K164" s="132"/>
      <c r="L164" s="132"/>
      <c r="M164" s="132"/>
      <c r="N164" s="132"/>
      <c r="O164" s="132"/>
      <c r="P164" s="132"/>
      <c r="Q164" s="132"/>
      <c r="R164" s="130"/>
      <c r="S164" s="130"/>
      <c r="T164" s="130"/>
      <c r="U164" s="130"/>
      <c r="V164" s="130"/>
      <c r="W164" s="130"/>
      <c r="X164" s="130"/>
      <c r="Y164" s="133"/>
      <c r="Z164" s="130"/>
      <c r="AA164" s="134"/>
      <c r="AB164" s="130"/>
      <c r="AC164" s="130"/>
      <c r="AD164" s="130"/>
      <c r="AE164" s="130"/>
    </row>
    <row r="165" spans="1:31" ht="14.25" customHeight="1" x14ac:dyDescent="0.3">
      <c r="A165" s="130"/>
      <c r="B165" s="130"/>
      <c r="C165" s="130"/>
      <c r="D165" s="130"/>
      <c r="E165" s="130"/>
      <c r="F165" s="130"/>
      <c r="G165" s="130"/>
      <c r="H165" s="130"/>
      <c r="I165" s="131"/>
      <c r="J165" s="130"/>
      <c r="K165" s="132"/>
      <c r="L165" s="132"/>
      <c r="M165" s="132"/>
      <c r="N165" s="132"/>
      <c r="O165" s="132"/>
      <c r="P165" s="132"/>
      <c r="Q165" s="132"/>
      <c r="R165" s="130"/>
      <c r="S165" s="130"/>
      <c r="T165" s="130"/>
      <c r="U165" s="130"/>
      <c r="V165" s="130"/>
      <c r="W165" s="130"/>
      <c r="X165" s="130"/>
      <c r="Y165" s="133"/>
      <c r="Z165" s="130"/>
      <c r="AA165" s="134"/>
      <c r="AB165" s="130"/>
      <c r="AC165" s="130"/>
      <c r="AD165" s="130"/>
      <c r="AE165" s="130"/>
    </row>
    <row r="166" spans="1:31" ht="14.25" customHeight="1" x14ac:dyDescent="0.3">
      <c r="A166" s="130"/>
      <c r="B166" s="130"/>
      <c r="C166" s="130"/>
      <c r="D166" s="130"/>
      <c r="E166" s="130"/>
      <c r="F166" s="130"/>
      <c r="G166" s="130"/>
      <c r="H166" s="130"/>
      <c r="I166" s="131"/>
      <c r="J166" s="130"/>
      <c r="K166" s="132"/>
      <c r="L166" s="132"/>
      <c r="M166" s="132"/>
      <c r="N166" s="132"/>
      <c r="O166" s="132"/>
      <c r="P166" s="132"/>
      <c r="Q166" s="132"/>
      <c r="R166" s="130"/>
      <c r="S166" s="130"/>
      <c r="T166" s="130"/>
      <c r="U166" s="130"/>
      <c r="V166" s="130"/>
      <c r="W166" s="130"/>
      <c r="X166" s="130"/>
      <c r="Y166" s="133"/>
      <c r="Z166" s="130"/>
      <c r="AA166" s="134"/>
      <c r="AB166" s="130"/>
      <c r="AC166" s="130"/>
      <c r="AD166" s="130"/>
      <c r="AE166" s="130"/>
    </row>
    <row r="167" spans="1:31" ht="14.25" customHeight="1" x14ac:dyDescent="0.3">
      <c r="A167" s="130"/>
      <c r="B167" s="130"/>
      <c r="C167" s="130"/>
      <c r="D167" s="130"/>
      <c r="E167" s="130"/>
      <c r="F167" s="130"/>
      <c r="G167" s="130"/>
      <c r="H167" s="130"/>
      <c r="I167" s="131"/>
      <c r="J167" s="130"/>
      <c r="K167" s="132"/>
      <c r="L167" s="132"/>
      <c r="M167" s="132"/>
      <c r="N167" s="132"/>
      <c r="O167" s="132"/>
      <c r="P167" s="132"/>
      <c r="Q167" s="132"/>
      <c r="R167" s="130"/>
      <c r="S167" s="130"/>
      <c r="T167" s="130"/>
      <c r="U167" s="130"/>
      <c r="V167" s="130"/>
      <c r="W167" s="130"/>
      <c r="X167" s="130"/>
      <c r="Y167" s="133"/>
      <c r="Z167" s="130"/>
      <c r="AA167" s="134"/>
      <c r="AB167" s="130"/>
      <c r="AC167" s="130"/>
      <c r="AD167" s="130"/>
      <c r="AE167" s="130"/>
    </row>
    <row r="168" spans="1:31" ht="14.25" customHeight="1" x14ac:dyDescent="0.3">
      <c r="A168" s="130"/>
      <c r="B168" s="130"/>
      <c r="C168" s="130"/>
      <c r="D168" s="130"/>
      <c r="E168" s="130"/>
      <c r="F168" s="130"/>
      <c r="G168" s="130"/>
      <c r="H168" s="130"/>
      <c r="I168" s="131"/>
      <c r="J168" s="130"/>
      <c r="K168" s="132"/>
      <c r="L168" s="132"/>
      <c r="M168" s="132"/>
      <c r="N168" s="132"/>
      <c r="O168" s="132"/>
      <c r="P168" s="132"/>
      <c r="Q168" s="132"/>
      <c r="R168" s="130"/>
      <c r="S168" s="130"/>
      <c r="T168" s="130"/>
      <c r="U168" s="130"/>
      <c r="V168" s="130"/>
      <c r="W168" s="130"/>
      <c r="X168" s="130"/>
      <c r="Y168" s="133"/>
      <c r="Z168" s="130"/>
      <c r="AA168" s="134"/>
      <c r="AB168" s="130"/>
      <c r="AC168" s="130"/>
      <c r="AD168" s="130"/>
      <c r="AE168" s="130"/>
    </row>
    <row r="169" spans="1:31" ht="14.25" customHeight="1" x14ac:dyDescent="0.3">
      <c r="A169" s="130"/>
      <c r="B169" s="130"/>
      <c r="C169" s="130"/>
      <c r="D169" s="130"/>
      <c r="E169" s="130"/>
      <c r="F169" s="130"/>
      <c r="G169" s="130"/>
      <c r="H169" s="130"/>
      <c r="I169" s="131"/>
      <c r="J169" s="130"/>
      <c r="K169" s="132"/>
      <c r="L169" s="132"/>
      <c r="M169" s="132"/>
      <c r="N169" s="132"/>
      <c r="O169" s="132"/>
      <c r="P169" s="132"/>
      <c r="Q169" s="132"/>
      <c r="R169" s="130"/>
      <c r="S169" s="130"/>
      <c r="T169" s="130"/>
      <c r="U169" s="130"/>
      <c r="V169" s="130"/>
      <c r="W169" s="130"/>
      <c r="X169" s="130"/>
      <c r="Y169" s="133"/>
      <c r="Z169" s="130"/>
      <c r="AA169" s="134"/>
      <c r="AB169" s="130"/>
      <c r="AC169" s="130"/>
      <c r="AD169" s="130"/>
      <c r="AE169" s="130"/>
    </row>
    <row r="170" spans="1:31" ht="14.25" customHeight="1" x14ac:dyDescent="0.3">
      <c r="A170" s="130"/>
      <c r="B170" s="130"/>
      <c r="C170" s="130"/>
      <c r="D170" s="130"/>
      <c r="E170" s="130"/>
      <c r="F170" s="130"/>
      <c r="G170" s="130"/>
      <c r="H170" s="130"/>
      <c r="I170" s="131"/>
      <c r="J170" s="130"/>
      <c r="K170" s="132"/>
      <c r="L170" s="132"/>
      <c r="M170" s="132"/>
      <c r="N170" s="132"/>
      <c r="O170" s="132"/>
      <c r="P170" s="132"/>
      <c r="Q170" s="132"/>
      <c r="R170" s="130"/>
      <c r="S170" s="130"/>
      <c r="T170" s="130"/>
      <c r="U170" s="130"/>
      <c r="V170" s="130"/>
      <c r="W170" s="130"/>
      <c r="X170" s="130"/>
      <c r="Y170" s="133"/>
      <c r="Z170" s="130"/>
      <c r="AA170" s="134"/>
      <c r="AB170" s="130"/>
      <c r="AC170" s="130"/>
      <c r="AD170" s="130"/>
      <c r="AE170" s="130"/>
    </row>
    <row r="171" spans="1:31" ht="14.25" customHeight="1" x14ac:dyDescent="0.3">
      <c r="A171" s="130"/>
      <c r="B171" s="130"/>
      <c r="C171" s="130"/>
      <c r="D171" s="130"/>
      <c r="E171" s="130"/>
      <c r="F171" s="130"/>
      <c r="G171" s="130"/>
      <c r="H171" s="130"/>
      <c r="I171" s="131"/>
      <c r="J171" s="130"/>
      <c r="K171" s="132"/>
      <c r="L171" s="132"/>
      <c r="M171" s="132"/>
      <c r="N171" s="132"/>
      <c r="O171" s="132"/>
      <c r="P171" s="132"/>
      <c r="Q171" s="132"/>
      <c r="R171" s="130"/>
      <c r="S171" s="130"/>
      <c r="T171" s="130"/>
      <c r="U171" s="130"/>
      <c r="V171" s="130"/>
      <c r="W171" s="130"/>
      <c r="X171" s="130"/>
      <c r="Y171" s="133"/>
      <c r="Z171" s="130"/>
      <c r="AA171" s="134"/>
      <c r="AB171" s="130"/>
      <c r="AC171" s="130"/>
      <c r="AD171" s="130"/>
      <c r="AE171" s="130"/>
    </row>
    <row r="172" spans="1:31" ht="14.25" customHeight="1" x14ac:dyDescent="0.3">
      <c r="A172" s="130"/>
      <c r="B172" s="130"/>
      <c r="C172" s="130"/>
      <c r="D172" s="130"/>
      <c r="E172" s="130"/>
      <c r="F172" s="130"/>
      <c r="G172" s="130"/>
      <c r="H172" s="130"/>
      <c r="I172" s="131"/>
      <c r="J172" s="130"/>
      <c r="K172" s="132"/>
      <c r="L172" s="132"/>
      <c r="M172" s="132"/>
      <c r="N172" s="132"/>
      <c r="O172" s="132"/>
      <c r="P172" s="132"/>
      <c r="Q172" s="132"/>
      <c r="R172" s="130"/>
      <c r="S172" s="130"/>
      <c r="T172" s="130"/>
      <c r="U172" s="130"/>
      <c r="V172" s="130"/>
      <c r="W172" s="130"/>
      <c r="X172" s="130"/>
      <c r="Y172" s="133"/>
      <c r="Z172" s="130"/>
      <c r="AA172" s="134"/>
      <c r="AB172" s="130"/>
      <c r="AC172" s="130"/>
      <c r="AD172" s="130"/>
      <c r="AE172" s="130"/>
    </row>
    <row r="173" spans="1:31" ht="14.25" customHeight="1" x14ac:dyDescent="0.3">
      <c r="A173" s="130"/>
      <c r="B173" s="130"/>
      <c r="C173" s="130"/>
      <c r="D173" s="130"/>
      <c r="E173" s="130"/>
      <c r="F173" s="130"/>
      <c r="G173" s="130"/>
      <c r="H173" s="130"/>
      <c r="I173" s="131"/>
      <c r="J173" s="130"/>
      <c r="K173" s="132"/>
      <c r="L173" s="132"/>
      <c r="M173" s="132"/>
      <c r="N173" s="132"/>
      <c r="O173" s="132"/>
      <c r="P173" s="132"/>
      <c r="Q173" s="132"/>
      <c r="R173" s="130"/>
      <c r="S173" s="130"/>
      <c r="T173" s="130"/>
      <c r="U173" s="130"/>
      <c r="V173" s="130"/>
      <c r="W173" s="130"/>
      <c r="X173" s="130"/>
      <c r="Y173" s="133"/>
      <c r="Z173" s="130"/>
      <c r="AA173" s="134"/>
      <c r="AB173" s="130"/>
      <c r="AC173" s="130"/>
      <c r="AD173" s="130"/>
      <c r="AE173" s="130"/>
    </row>
    <row r="174" spans="1:31" ht="14.25" customHeight="1" x14ac:dyDescent="0.3">
      <c r="A174" s="130"/>
      <c r="B174" s="130"/>
      <c r="C174" s="130"/>
      <c r="D174" s="130"/>
      <c r="E174" s="130"/>
      <c r="F174" s="130"/>
      <c r="G174" s="130"/>
      <c r="H174" s="130"/>
      <c r="I174" s="131"/>
      <c r="J174" s="130"/>
      <c r="K174" s="132"/>
      <c r="L174" s="132"/>
      <c r="M174" s="132"/>
      <c r="N174" s="132"/>
      <c r="O174" s="132"/>
      <c r="P174" s="132"/>
      <c r="Q174" s="132"/>
      <c r="R174" s="130"/>
      <c r="S174" s="130"/>
      <c r="T174" s="130"/>
      <c r="U174" s="130"/>
      <c r="V174" s="130"/>
      <c r="W174" s="130"/>
      <c r="X174" s="130"/>
      <c r="Y174" s="133"/>
      <c r="Z174" s="130"/>
      <c r="AA174" s="134"/>
      <c r="AB174" s="130"/>
      <c r="AC174" s="130"/>
      <c r="AD174" s="130"/>
      <c r="AE174" s="130"/>
    </row>
    <row r="175" spans="1:31" ht="14.25" customHeight="1" x14ac:dyDescent="0.3">
      <c r="A175" s="130"/>
      <c r="B175" s="130"/>
      <c r="C175" s="130"/>
      <c r="D175" s="130"/>
      <c r="E175" s="130"/>
      <c r="F175" s="130"/>
      <c r="G175" s="130"/>
      <c r="H175" s="130"/>
      <c r="I175" s="131"/>
      <c r="J175" s="130"/>
      <c r="K175" s="132"/>
      <c r="L175" s="132"/>
      <c r="M175" s="132"/>
      <c r="N175" s="132"/>
      <c r="O175" s="132"/>
      <c r="P175" s="132"/>
      <c r="Q175" s="132"/>
      <c r="R175" s="130"/>
      <c r="S175" s="130"/>
      <c r="T175" s="130"/>
      <c r="U175" s="130"/>
      <c r="V175" s="130"/>
      <c r="W175" s="130"/>
      <c r="X175" s="130"/>
      <c r="Y175" s="133"/>
      <c r="Z175" s="130"/>
      <c r="AA175" s="134"/>
      <c r="AB175" s="130"/>
      <c r="AC175" s="130"/>
      <c r="AD175" s="130"/>
      <c r="AE175" s="130"/>
    </row>
    <row r="176" spans="1:31" ht="14.25" customHeight="1" x14ac:dyDescent="0.3">
      <c r="A176" s="130"/>
      <c r="B176" s="130"/>
      <c r="C176" s="130"/>
      <c r="D176" s="130"/>
      <c r="E176" s="130"/>
      <c r="F176" s="130"/>
      <c r="G176" s="130"/>
      <c r="H176" s="130"/>
      <c r="I176" s="131"/>
      <c r="J176" s="130"/>
      <c r="K176" s="132"/>
      <c r="L176" s="132"/>
      <c r="M176" s="132"/>
      <c r="N176" s="132"/>
      <c r="O176" s="132"/>
      <c r="P176" s="132"/>
      <c r="Q176" s="132"/>
      <c r="R176" s="130"/>
      <c r="S176" s="130"/>
      <c r="T176" s="130"/>
      <c r="U176" s="130"/>
      <c r="V176" s="130"/>
      <c r="W176" s="130"/>
      <c r="X176" s="130"/>
      <c r="Y176" s="133"/>
      <c r="Z176" s="130"/>
      <c r="AA176" s="134"/>
      <c r="AB176" s="130"/>
      <c r="AC176" s="130"/>
      <c r="AD176" s="130"/>
      <c r="AE176" s="130"/>
    </row>
    <row r="177" spans="1:31" ht="14.25" customHeight="1" x14ac:dyDescent="0.3">
      <c r="A177" s="130"/>
      <c r="B177" s="130"/>
      <c r="C177" s="130"/>
      <c r="D177" s="130"/>
      <c r="E177" s="130"/>
      <c r="F177" s="130"/>
      <c r="G177" s="130"/>
      <c r="H177" s="130"/>
      <c r="I177" s="131"/>
      <c r="J177" s="130"/>
      <c r="K177" s="132"/>
      <c r="L177" s="132"/>
      <c r="M177" s="132"/>
      <c r="N177" s="132"/>
      <c r="O177" s="132"/>
      <c r="P177" s="132"/>
      <c r="Q177" s="132"/>
      <c r="R177" s="130"/>
      <c r="S177" s="130"/>
      <c r="T177" s="130"/>
      <c r="U177" s="130"/>
      <c r="V177" s="130"/>
      <c r="W177" s="130"/>
      <c r="X177" s="130"/>
      <c r="Y177" s="133"/>
      <c r="Z177" s="130"/>
      <c r="AA177" s="134"/>
      <c r="AB177" s="130"/>
      <c r="AC177" s="130"/>
      <c r="AD177" s="130"/>
      <c r="AE177" s="130"/>
    </row>
    <row r="178" spans="1:31" ht="14.25" customHeight="1" x14ac:dyDescent="0.3">
      <c r="A178" s="130"/>
      <c r="B178" s="130"/>
      <c r="C178" s="130"/>
      <c r="D178" s="130"/>
      <c r="E178" s="130"/>
      <c r="F178" s="130"/>
      <c r="G178" s="130"/>
      <c r="H178" s="130"/>
      <c r="I178" s="131"/>
      <c r="J178" s="130"/>
      <c r="K178" s="132"/>
      <c r="L178" s="132"/>
      <c r="M178" s="132"/>
      <c r="N178" s="132"/>
      <c r="O178" s="132"/>
      <c r="P178" s="132"/>
      <c r="Q178" s="132"/>
      <c r="R178" s="130"/>
      <c r="S178" s="130"/>
      <c r="T178" s="130"/>
      <c r="U178" s="130"/>
      <c r="V178" s="130"/>
      <c r="W178" s="130"/>
      <c r="X178" s="130"/>
      <c r="Y178" s="133"/>
      <c r="Z178" s="130"/>
      <c r="AA178" s="134"/>
      <c r="AB178" s="130"/>
      <c r="AC178" s="130"/>
      <c r="AD178" s="130"/>
      <c r="AE178" s="130"/>
    </row>
    <row r="179" spans="1:31" ht="14.25" customHeight="1" x14ac:dyDescent="0.3">
      <c r="A179" s="130"/>
      <c r="B179" s="130"/>
      <c r="C179" s="130"/>
      <c r="D179" s="130"/>
      <c r="E179" s="130"/>
      <c r="F179" s="130"/>
      <c r="G179" s="130"/>
      <c r="H179" s="130"/>
      <c r="I179" s="131"/>
      <c r="J179" s="130"/>
      <c r="K179" s="132"/>
      <c r="L179" s="132"/>
      <c r="M179" s="132"/>
      <c r="N179" s="132"/>
      <c r="O179" s="132"/>
      <c r="P179" s="132"/>
      <c r="Q179" s="132"/>
      <c r="R179" s="130"/>
      <c r="S179" s="130"/>
      <c r="T179" s="130"/>
      <c r="U179" s="130"/>
      <c r="V179" s="130"/>
      <c r="W179" s="130"/>
      <c r="X179" s="130"/>
      <c r="Y179" s="133"/>
      <c r="Z179" s="130"/>
      <c r="AA179" s="134"/>
      <c r="AB179" s="130"/>
      <c r="AC179" s="130"/>
      <c r="AD179" s="130"/>
      <c r="AE179" s="130"/>
    </row>
    <row r="180" spans="1:31" ht="14.25" customHeight="1" x14ac:dyDescent="0.3">
      <c r="A180" s="130"/>
      <c r="B180" s="130"/>
      <c r="C180" s="130"/>
      <c r="D180" s="130"/>
      <c r="E180" s="130"/>
      <c r="F180" s="130"/>
      <c r="G180" s="130"/>
      <c r="H180" s="130"/>
      <c r="I180" s="131"/>
      <c r="J180" s="130"/>
      <c r="K180" s="132"/>
      <c r="L180" s="132"/>
      <c r="M180" s="132"/>
      <c r="N180" s="132"/>
      <c r="O180" s="132"/>
      <c r="P180" s="132"/>
      <c r="Q180" s="132"/>
      <c r="R180" s="130"/>
      <c r="S180" s="130"/>
      <c r="T180" s="130"/>
      <c r="U180" s="130"/>
      <c r="V180" s="130"/>
      <c r="W180" s="130"/>
      <c r="X180" s="130"/>
      <c r="Y180" s="133"/>
      <c r="Z180" s="130"/>
      <c r="AA180" s="134"/>
      <c r="AB180" s="130"/>
      <c r="AC180" s="130"/>
      <c r="AD180" s="130"/>
      <c r="AE180" s="130"/>
    </row>
    <row r="181" spans="1:31" ht="14.25" customHeight="1" x14ac:dyDescent="0.3">
      <c r="A181" s="130"/>
      <c r="B181" s="130"/>
      <c r="C181" s="130"/>
      <c r="D181" s="130"/>
      <c r="E181" s="130"/>
      <c r="F181" s="130"/>
      <c r="G181" s="130"/>
      <c r="H181" s="130"/>
      <c r="I181" s="131"/>
      <c r="J181" s="130"/>
      <c r="K181" s="132"/>
      <c r="L181" s="132"/>
      <c r="M181" s="132"/>
      <c r="N181" s="132"/>
      <c r="O181" s="132"/>
      <c r="P181" s="132"/>
      <c r="Q181" s="132"/>
      <c r="R181" s="130"/>
      <c r="S181" s="130"/>
      <c r="T181" s="130"/>
      <c r="U181" s="130"/>
      <c r="V181" s="130"/>
      <c r="W181" s="130"/>
      <c r="X181" s="130"/>
      <c r="Y181" s="133"/>
      <c r="Z181" s="130"/>
      <c r="AA181" s="134"/>
      <c r="AB181" s="130"/>
      <c r="AC181" s="130"/>
      <c r="AD181" s="130"/>
      <c r="AE181" s="130"/>
    </row>
    <row r="182" spans="1:31" ht="14.25" customHeight="1" x14ac:dyDescent="0.3">
      <c r="A182" s="130"/>
      <c r="B182" s="130"/>
      <c r="C182" s="130"/>
      <c r="D182" s="130"/>
      <c r="E182" s="130"/>
      <c r="F182" s="130"/>
      <c r="G182" s="130"/>
      <c r="H182" s="130"/>
      <c r="I182" s="131"/>
      <c r="J182" s="130"/>
      <c r="K182" s="132"/>
      <c r="L182" s="132"/>
      <c r="M182" s="132"/>
      <c r="N182" s="132"/>
      <c r="O182" s="132"/>
      <c r="P182" s="132"/>
      <c r="Q182" s="132"/>
      <c r="R182" s="130"/>
      <c r="S182" s="130"/>
      <c r="T182" s="130"/>
      <c r="U182" s="130"/>
      <c r="V182" s="130"/>
      <c r="W182" s="130"/>
      <c r="X182" s="130"/>
      <c r="Y182" s="133"/>
      <c r="Z182" s="130"/>
      <c r="AA182" s="134"/>
      <c r="AB182" s="130"/>
      <c r="AC182" s="130"/>
      <c r="AD182" s="130"/>
      <c r="AE182" s="130"/>
    </row>
    <row r="183" spans="1:31" ht="14.25" customHeight="1" x14ac:dyDescent="0.3">
      <c r="A183" s="130"/>
      <c r="B183" s="130"/>
      <c r="C183" s="130"/>
      <c r="D183" s="130"/>
      <c r="E183" s="130"/>
      <c r="F183" s="130"/>
      <c r="G183" s="130"/>
      <c r="H183" s="130"/>
      <c r="I183" s="131"/>
      <c r="J183" s="130"/>
      <c r="K183" s="132"/>
      <c r="L183" s="132"/>
      <c r="M183" s="132"/>
      <c r="N183" s="132"/>
      <c r="O183" s="132"/>
      <c r="P183" s="132"/>
      <c r="Q183" s="132"/>
      <c r="R183" s="130"/>
      <c r="S183" s="130"/>
      <c r="T183" s="130"/>
      <c r="U183" s="130"/>
      <c r="V183" s="130"/>
      <c r="W183" s="130"/>
      <c r="X183" s="130"/>
      <c r="Y183" s="133"/>
      <c r="Z183" s="130"/>
      <c r="AA183" s="134"/>
      <c r="AB183" s="130"/>
      <c r="AC183" s="130"/>
      <c r="AD183" s="130"/>
      <c r="AE183" s="130"/>
    </row>
    <row r="184" spans="1:31" ht="14.25" customHeight="1" x14ac:dyDescent="0.3">
      <c r="A184" s="130"/>
      <c r="B184" s="130"/>
      <c r="C184" s="130"/>
      <c r="D184" s="130"/>
      <c r="E184" s="130"/>
      <c r="F184" s="130"/>
      <c r="G184" s="130"/>
      <c r="H184" s="130"/>
      <c r="I184" s="131"/>
      <c r="J184" s="130"/>
      <c r="K184" s="132"/>
      <c r="L184" s="132"/>
      <c r="M184" s="132"/>
      <c r="N184" s="132"/>
      <c r="O184" s="132"/>
      <c r="P184" s="132"/>
      <c r="Q184" s="132"/>
      <c r="R184" s="130"/>
      <c r="S184" s="130"/>
      <c r="T184" s="130"/>
      <c r="U184" s="130"/>
      <c r="V184" s="130"/>
      <c r="W184" s="130"/>
      <c r="X184" s="130"/>
      <c r="Y184" s="133"/>
      <c r="Z184" s="130"/>
      <c r="AA184" s="134"/>
      <c r="AB184" s="130"/>
      <c r="AC184" s="130"/>
      <c r="AD184" s="130"/>
      <c r="AE184" s="130"/>
    </row>
    <row r="185" spans="1:31" ht="14.25" customHeight="1" x14ac:dyDescent="0.3">
      <c r="A185" s="130"/>
      <c r="B185" s="130"/>
      <c r="C185" s="130"/>
      <c r="D185" s="130"/>
      <c r="E185" s="130"/>
      <c r="F185" s="130"/>
      <c r="G185" s="130"/>
      <c r="H185" s="130"/>
      <c r="I185" s="131"/>
      <c r="J185" s="130"/>
      <c r="K185" s="132"/>
      <c r="L185" s="132"/>
      <c r="M185" s="132"/>
      <c r="N185" s="132"/>
      <c r="O185" s="132"/>
      <c r="P185" s="132"/>
      <c r="Q185" s="132"/>
      <c r="R185" s="130"/>
      <c r="S185" s="130"/>
      <c r="T185" s="130"/>
      <c r="U185" s="130"/>
      <c r="V185" s="130"/>
      <c r="W185" s="130"/>
      <c r="X185" s="130"/>
      <c r="Y185" s="133"/>
      <c r="Z185" s="130"/>
      <c r="AA185" s="134"/>
      <c r="AB185" s="130"/>
      <c r="AC185" s="130"/>
      <c r="AD185" s="130"/>
      <c r="AE185" s="130"/>
    </row>
    <row r="186" spans="1:31" ht="14.25" customHeight="1" x14ac:dyDescent="0.3">
      <c r="A186" s="130"/>
      <c r="B186" s="130"/>
      <c r="C186" s="130"/>
      <c r="D186" s="130"/>
      <c r="E186" s="130"/>
      <c r="F186" s="130"/>
      <c r="G186" s="130"/>
      <c r="H186" s="130"/>
      <c r="I186" s="131"/>
      <c r="J186" s="130"/>
      <c r="K186" s="132"/>
      <c r="L186" s="132"/>
      <c r="M186" s="132"/>
      <c r="N186" s="132"/>
      <c r="O186" s="132"/>
      <c r="P186" s="132"/>
      <c r="Q186" s="132"/>
      <c r="R186" s="130"/>
      <c r="S186" s="130"/>
      <c r="T186" s="130"/>
      <c r="U186" s="130"/>
      <c r="V186" s="130"/>
      <c r="W186" s="130"/>
      <c r="X186" s="130"/>
      <c r="Y186" s="133"/>
      <c r="Z186" s="130"/>
      <c r="AA186" s="134"/>
      <c r="AB186" s="130"/>
      <c r="AC186" s="130"/>
      <c r="AD186" s="130"/>
      <c r="AE186" s="130"/>
    </row>
    <row r="187" spans="1:31" ht="14.25" customHeight="1" x14ac:dyDescent="0.3">
      <c r="A187" s="130"/>
      <c r="B187" s="130"/>
      <c r="C187" s="130"/>
      <c r="D187" s="130"/>
      <c r="E187" s="130"/>
      <c r="F187" s="130"/>
      <c r="G187" s="130"/>
      <c r="H187" s="130"/>
      <c r="I187" s="131"/>
      <c r="J187" s="130"/>
      <c r="K187" s="132"/>
      <c r="L187" s="132"/>
      <c r="M187" s="132"/>
      <c r="N187" s="132"/>
      <c r="O187" s="132"/>
      <c r="P187" s="132"/>
      <c r="Q187" s="132"/>
      <c r="R187" s="130"/>
      <c r="S187" s="130"/>
      <c r="T187" s="130"/>
      <c r="U187" s="130"/>
      <c r="V187" s="130"/>
      <c r="W187" s="130"/>
      <c r="X187" s="130"/>
      <c r="Y187" s="133"/>
      <c r="Z187" s="130"/>
      <c r="AA187" s="134"/>
      <c r="AB187" s="130"/>
      <c r="AC187" s="130"/>
      <c r="AD187" s="130"/>
      <c r="AE187" s="130"/>
    </row>
    <row r="188" spans="1:31" ht="14.25" customHeight="1" x14ac:dyDescent="0.3">
      <c r="A188" s="130"/>
      <c r="B188" s="130"/>
      <c r="C188" s="130"/>
      <c r="D188" s="130"/>
      <c r="E188" s="130"/>
      <c r="F188" s="130"/>
      <c r="G188" s="130"/>
      <c r="H188" s="130"/>
      <c r="I188" s="131"/>
      <c r="J188" s="130"/>
      <c r="K188" s="132"/>
      <c r="L188" s="132"/>
      <c r="M188" s="132"/>
      <c r="N188" s="132"/>
      <c r="O188" s="132"/>
      <c r="P188" s="132"/>
      <c r="Q188" s="132"/>
      <c r="R188" s="130"/>
      <c r="S188" s="130"/>
      <c r="T188" s="130"/>
      <c r="U188" s="130"/>
      <c r="V188" s="130"/>
      <c r="W188" s="130"/>
      <c r="X188" s="130"/>
      <c r="Y188" s="133"/>
      <c r="Z188" s="130"/>
      <c r="AA188" s="134"/>
      <c r="AB188" s="130"/>
      <c r="AC188" s="130"/>
      <c r="AD188" s="130"/>
      <c r="AE188" s="130"/>
    </row>
    <row r="189" spans="1:31" ht="14.25" customHeight="1" x14ac:dyDescent="0.3">
      <c r="A189" s="130"/>
      <c r="B189" s="130"/>
      <c r="C189" s="130"/>
      <c r="D189" s="130"/>
      <c r="E189" s="130"/>
      <c r="F189" s="130"/>
      <c r="G189" s="130"/>
      <c r="H189" s="130"/>
      <c r="I189" s="131"/>
      <c r="J189" s="130"/>
      <c r="K189" s="132"/>
      <c r="L189" s="132"/>
      <c r="M189" s="132"/>
      <c r="N189" s="132"/>
      <c r="O189" s="132"/>
      <c r="P189" s="132"/>
      <c r="Q189" s="132"/>
      <c r="R189" s="130"/>
      <c r="S189" s="130"/>
      <c r="T189" s="130"/>
      <c r="U189" s="130"/>
      <c r="V189" s="130"/>
      <c r="W189" s="130"/>
      <c r="X189" s="130"/>
      <c r="Y189" s="133"/>
      <c r="Z189" s="130"/>
      <c r="AA189" s="134"/>
      <c r="AB189" s="130"/>
      <c r="AC189" s="130"/>
      <c r="AD189" s="130"/>
      <c r="AE189" s="130"/>
    </row>
    <row r="190" spans="1:31" ht="14.25" customHeight="1" x14ac:dyDescent="0.3">
      <c r="A190" s="130"/>
      <c r="B190" s="130"/>
      <c r="C190" s="130"/>
      <c r="D190" s="130"/>
      <c r="E190" s="130"/>
      <c r="F190" s="130"/>
      <c r="G190" s="130"/>
      <c r="H190" s="130"/>
      <c r="I190" s="131"/>
      <c r="J190" s="130"/>
      <c r="K190" s="132"/>
      <c r="L190" s="132"/>
      <c r="M190" s="132"/>
      <c r="N190" s="132"/>
      <c r="O190" s="132"/>
      <c r="P190" s="132"/>
      <c r="Q190" s="132"/>
      <c r="R190" s="130"/>
      <c r="S190" s="130"/>
      <c r="T190" s="130"/>
      <c r="U190" s="130"/>
      <c r="V190" s="130"/>
      <c r="W190" s="130"/>
      <c r="X190" s="130"/>
      <c r="Y190" s="133"/>
      <c r="Z190" s="130"/>
      <c r="AA190" s="134"/>
      <c r="AB190" s="130"/>
      <c r="AC190" s="130"/>
      <c r="AD190" s="130"/>
      <c r="AE190" s="130"/>
    </row>
    <row r="191" spans="1:31" ht="14.25" customHeight="1" x14ac:dyDescent="0.3">
      <c r="A191" s="130"/>
      <c r="B191" s="130"/>
      <c r="C191" s="130"/>
      <c r="D191" s="130"/>
      <c r="E191" s="130"/>
      <c r="F191" s="130"/>
      <c r="G191" s="130"/>
      <c r="H191" s="130"/>
      <c r="I191" s="131"/>
      <c r="J191" s="130"/>
      <c r="K191" s="132"/>
      <c r="L191" s="132"/>
      <c r="M191" s="132"/>
      <c r="N191" s="132"/>
      <c r="O191" s="132"/>
      <c r="P191" s="132"/>
      <c r="Q191" s="132"/>
      <c r="R191" s="130"/>
      <c r="S191" s="130"/>
      <c r="T191" s="130"/>
      <c r="U191" s="130"/>
      <c r="V191" s="130"/>
      <c r="W191" s="130"/>
      <c r="X191" s="130"/>
      <c r="Y191" s="133"/>
      <c r="Z191" s="130"/>
      <c r="AA191" s="134"/>
      <c r="AB191" s="130"/>
      <c r="AC191" s="130"/>
      <c r="AD191" s="130"/>
      <c r="AE191" s="130"/>
    </row>
    <row r="192" spans="1:31" ht="14.25" customHeight="1" x14ac:dyDescent="0.3">
      <c r="A192" s="130"/>
      <c r="B192" s="130"/>
      <c r="C192" s="130"/>
      <c r="D192" s="130"/>
      <c r="E192" s="130"/>
      <c r="F192" s="130"/>
      <c r="G192" s="130"/>
      <c r="H192" s="130"/>
      <c r="I192" s="131"/>
      <c r="J192" s="130"/>
      <c r="K192" s="132"/>
      <c r="L192" s="132"/>
      <c r="M192" s="132"/>
      <c r="N192" s="132"/>
      <c r="O192" s="132"/>
      <c r="P192" s="132"/>
      <c r="Q192" s="132"/>
      <c r="R192" s="130"/>
      <c r="S192" s="130"/>
      <c r="T192" s="130"/>
      <c r="U192" s="130"/>
      <c r="V192" s="130"/>
      <c r="W192" s="130"/>
      <c r="X192" s="130"/>
      <c r="Y192" s="133"/>
      <c r="Z192" s="130"/>
      <c r="AA192" s="134"/>
      <c r="AB192" s="130"/>
      <c r="AC192" s="130"/>
      <c r="AD192" s="130"/>
      <c r="AE192" s="130"/>
    </row>
    <row r="193" spans="1:31" ht="14.25" customHeight="1" x14ac:dyDescent="0.3">
      <c r="A193" s="130"/>
      <c r="B193" s="130"/>
      <c r="C193" s="130"/>
      <c r="D193" s="130"/>
      <c r="E193" s="130"/>
      <c r="F193" s="130"/>
      <c r="G193" s="130"/>
      <c r="H193" s="130"/>
      <c r="I193" s="131"/>
      <c r="J193" s="130"/>
      <c r="K193" s="132"/>
      <c r="L193" s="132"/>
      <c r="M193" s="132"/>
      <c r="N193" s="132"/>
      <c r="O193" s="132"/>
      <c r="P193" s="132"/>
      <c r="Q193" s="132"/>
      <c r="R193" s="130"/>
      <c r="S193" s="130"/>
      <c r="T193" s="130"/>
      <c r="U193" s="130"/>
      <c r="V193" s="130"/>
      <c r="W193" s="130"/>
      <c r="X193" s="130"/>
      <c r="Y193" s="133"/>
      <c r="Z193" s="130"/>
      <c r="AA193" s="134"/>
      <c r="AB193" s="130"/>
      <c r="AC193" s="130"/>
      <c r="AD193" s="130"/>
      <c r="AE193" s="130"/>
    </row>
    <row r="194" spans="1:31" ht="14.25" customHeight="1" x14ac:dyDescent="0.3">
      <c r="A194" s="130"/>
      <c r="B194" s="130"/>
      <c r="C194" s="130"/>
      <c r="D194" s="130"/>
      <c r="E194" s="130"/>
      <c r="F194" s="130"/>
      <c r="G194" s="130"/>
      <c r="H194" s="130"/>
      <c r="I194" s="131"/>
      <c r="J194" s="130"/>
      <c r="K194" s="132"/>
      <c r="L194" s="132"/>
      <c r="M194" s="132"/>
      <c r="N194" s="132"/>
      <c r="O194" s="132"/>
      <c r="P194" s="132"/>
      <c r="Q194" s="132"/>
      <c r="R194" s="130"/>
      <c r="S194" s="130"/>
      <c r="T194" s="130"/>
      <c r="U194" s="130"/>
      <c r="V194" s="130"/>
      <c r="W194" s="130"/>
      <c r="X194" s="130"/>
      <c r="Y194" s="133"/>
      <c r="Z194" s="130"/>
      <c r="AA194" s="134"/>
      <c r="AB194" s="130"/>
      <c r="AC194" s="130"/>
      <c r="AD194" s="130"/>
      <c r="AE194" s="130"/>
    </row>
    <row r="195" spans="1:31" ht="14.25" customHeight="1" x14ac:dyDescent="0.3">
      <c r="A195" s="130"/>
      <c r="B195" s="130"/>
      <c r="C195" s="130"/>
      <c r="D195" s="130"/>
      <c r="E195" s="130"/>
      <c r="F195" s="130"/>
      <c r="G195" s="130"/>
      <c r="H195" s="130"/>
      <c r="I195" s="131"/>
      <c r="J195" s="130"/>
      <c r="K195" s="132"/>
      <c r="L195" s="132"/>
      <c r="M195" s="132"/>
      <c r="N195" s="132"/>
      <c r="O195" s="132"/>
      <c r="P195" s="132"/>
      <c r="Q195" s="132"/>
      <c r="R195" s="130"/>
      <c r="S195" s="130"/>
      <c r="T195" s="130"/>
      <c r="U195" s="130"/>
      <c r="V195" s="130"/>
      <c r="W195" s="130"/>
      <c r="X195" s="130"/>
      <c r="Y195" s="133"/>
      <c r="Z195" s="130"/>
      <c r="AA195" s="134"/>
      <c r="AB195" s="130"/>
      <c r="AC195" s="130"/>
      <c r="AD195" s="130"/>
      <c r="AE195" s="130"/>
    </row>
    <row r="196" spans="1:31" ht="14.25" customHeight="1" x14ac:dyDescent="0.3">
      <c r="A196" s="130"/>
      <c r="B196" s="130"/>
      <c r="C196" s="130"/>
      <c r="D196" s="130"/>
      <c r="E196" s="130"/>
      <c r="F196" s="130"/>
      <c r="G196" s="130"/>
      <c r="H196" s="130"/>
      <c r="I196" s="131"/>
      <c r="J196" s="130"/>
      <c r="K196" s="132"/>
      <c r="L196" s="132"/>
      <c r="M196" s="132"/>
      <c r="N196" s="132"/>
      <c r="O196" s="132"/>
      <c r="P196" s="132"/>
      <c r="Q196" s="132"/>
      <c r="R196" s="130"/>
      <c r="S196" s="130"/>
      <c r="T196" s="130"/>
      <c r="U196" s="130"/>
      <c r="V196" s="130"/>
      <c r="W196" s="130"/>
      <c r="X196" s="130"/>
      <c r="Y196" s="133"/>
      <c r="Z196" s="130"/>
      <c r="AA196" s="134"/>
      <c r="AB196" s="130"/>
      <c r="AC196" s="130"/>
      <c r="AD196" s="130"/>
      <c r="AE196" s="130"/>
    </row>
    <row r="197" spans="1:31" ht="14.25" customHeight="1" x14ac:dyDescent="0.3">
      <c r="A197" s="130"/>
      <c r="B197" s="130"/>
      <c r="C197" s="130"/>
      <c r="D197" s="130"/>
      <c r="E197" s="130"/>
      <c r="F197" s="130"/>
      <c r="G197" s="130"/>
      <c r="H197" s="130"/>
      <c r="I197" s="131"/>
      <c r="J197" s="130"/>
      <c r="K197" s="132"/>
      <c r="L197" s="132"/>
      <c r="M197" s="132"/>
      <c r="N197" s="132"/>
      <c r="O197" s="132"/>
      <c r="P197" s="132"/>
      <c r="Q197" s="132"/>
      <c r="R197" s="130"/>
      <c r="S197" s="130"/>
      <c r="T197" s="130"/>
      <c r="U197" s="130"/>
      <c r="V197" s="130"/>
      <c r="W197" s="130"/>
      <c r="X197" s="130"/>
      <c r="Y197" s="133"/>
      <c r="Z197" s="130"/>
      <c r="AA197" s="134"/>
      <c r="AB197" s="130"/>
      <c r="AC197" s="130"/>
      <c r="AD197" s="130"/>
      <c r="AE197" s="130"/>
    </row>
    <row r="198" spans="1:31" ht="14.25" customHeight="1" x14ac:dyDescent="0.3">
      <c r="A198" s="130"/>
      <c r="B198" s="130"/>
      <c r="C198" s="130"/>
      <c r="D198" s="130"/>
      <c r="E198" s="130"/>
      <c r="F198" s="130"/>
      <c r="G198" s="130"/>
      <c r="H198" s="130"/>
      <c r="I198" s="131"/>
      <c r="J198" s="130"/>
      <c r="K198" s="132"/>
      <c r="L198" s="132"/>
      <c r="M198" s="132"/>
      <c r="N198" s="132"/>
      <c r="O198" s="132"/>
      <c r="P198" s="132"/>
      <c r="Q198" s="132"/>
      <c r="R198" s="130"/>
      <c r="S198" s="130"/>
      <c r="T198" s="130"/>
      <c r="U198" s="130"/>
      <c r="V198" s="130"/>
      <c r="W198" s="130"/>
      <c r="X198" s="130"/>
      <c r="Y198" s="133"/>
      <c r="Z198" s="130"/>
      <c r="AA198" s="134"/>
      <c r="AB198" s="130"/>
      <c r="AC198" s="130"/>
      <c r="AD198" s="130"/>
      <c r="AE198" s="130"/>
    </row>
    <row r="199" spans="1:31" ht="14.25" customHeight="1" x14ac:dyDescent="0.3">
      <c r="A199" s="130"/>
      <c r="B199" s="130"/>
      <c r="C199" s="130"/>
      <c r="D199" s="130"/>
      <c r="E199" s="130"/>
      <c r="F199" s="130"/>
      <c r="G199" s="130"/>
      <c r="H199" s="130"/>
      <c r="I199" s="131"/>
      <c r="J199" s="130"/>
      <c r="K199" s="132"/>
      <c r="L199" s="132"/>
      <c r="M199" s="132"/>
      <c r="N199" s="132"/>
      <c r="O199" s="132"/>
      <c r="P199" s="132"/>
      <c r="Q199" s="132"/>
      <c r="R199" s="130"/>
      <c r="S199" s="130"/>
      <c r="T199" s="130"/>
      <c r="U199" s="130"/>
      <c r="V199" s="130"/>
      <c r="W199" s="130"/>
      <c r="X199" s="130"/>
      <c r="Y199" s="133"/>
      <c r="Z199" s="130"/>
      <c r="AA199" s="134"/>
      <c r="AB199" s="130"/>
      <c r="AC199" s="130"/>
      <c r="AD199" s="130"/>
      <c r="AE199" s="130"/>
    </row>
    <row r="200" spans="1:31" ht="14.25" customHeight="1" x14ac:dyDescent="0.3">
      <c r="A200" s="130"/>
      <c r="B200" s="130"/>
      <c r="C200" s="130"/>
      <c r="D200" s="130"/>
      <c r="E200" s="130"/>
      <c r="F200" s="130"/>
      <c r="G200" s="130"/>
      <c r="H200" s="130"/>
      <c r="I200" s="131"/>
      <c r="J200" s="130"/>
      <c r="K200" s="132"/>
      <c r="L200" s="132"/>
      <c r="M200" s="132"/>
      <c r="N200" s="132"/>
      <c r="O200" s="132"/>
      <c r="P200" s="132"/>
      <c r="Q200" s="132"/>
      <c r="R200" s="130"/>
      <c r="S200" s="130"/>
      <c r="T200" s="130"/>
      <c r="U200" s="130"/>
      <c r="V200" s="130"/>
      <c r="W200" s="130"/>
      <c r="X200" s="130"/>
      <c r="Y200" s="133"/>
      <c r="Z200" s="130"/>
      <c r="AA200" s="134"/>
      <c r="AB200" s="130"/>
      <c r="AC200" s="130"/>
      <c r="AD200" s="130"/>
      <c r="AE200" s="130"/>
    </row>
    <row r="201" spans="1:31" ht="14.25" customHeight="1" x14ac:dyDescent="0.3">
      <c r="A201" s="130"/>
      <c r="B201" s="130"/>
      <c r="C201" s="130"/>
      <c r="D201" s="130"/>
      <c r="E201" s="130"/>
      <c r="F201" s="130"/>
      <c r="G201" s="130"/>
      <c r="H201" s="130"/>
      <c r="I201" s="131"/>
      <c r="J201" s="130"/>
      <c r="K201" s="132"/>
      <c r="L201" s="132"/>
      <c r="M201" s="132"/>
      <c r="N201" s="132"/>
      <c r="O201" s="132"/>
      <c r="P201" s="132"/>
      <c r="Q201" s="132"/>
      <c r="R201" s="130"/>
      <c r="S201" s="130"/>
      <c r="T201" s="130"/>
      <c r="U201" s="130"/>
      <c r="V201" s="130"/>
      <c r="W201" s="130"/>
      <c r="X201" s="130"/>
      <c r="Y201" s="133"/>
      <c r="Z201" s="130"/>
      <c r="AA201" s="134"/>
      <c r="AB201" s="130"/>
      <c r="AC201" s="130"/>
      <c r="AD201" s="130"/>
      <c r="AE201" s="130"/>
    </row>
    <row r="202" spans="1:31" ht="14.25" customHeight="1" x14ac:dyDescent="0.3">
      <c r="A202" s="130"/>
      <c r="B202" s="130"/>
      <c r="C202" s="130"/>
      <c r="D202" s="130"/>
      <c r="E202" s="130"/>
      <c r="F202" s="130"/>
      <c r="G202" s="130"/>
      <c r="H202" s="130"/>
      <c r="I202" s="131"/>
      <c r="J202" s="130"/>
      <c r="K202" s="132"/>
      <c r="L202" s="132"/>
      <c r="M202" s="132"/>
      <c r="N202" s="132"/>
      <c r="O202" s="132"/>
      <c r="P202" s="132"/>
      <c r="Q202" s="132"/>
      <c r="R202" s="130"/>
      <c r="S202" s="130"/>
      <c r="T202" s="130"/>
      <c r="U202" s="130"/>
      <c r="V202" s="130"/>
      <c r="W202" s="130"/>
      <c r="X202" s="130"/>
      <c r="Y202" s="133"/>
      <c r="Z202" s="130"/>
      <c r="AA202" s="134"/>
      <c r="AB202" s="130"/>
      <c r="AC202" s="130"/>
      <c r="AD202" s="130"/>
      <c r="AE202" s="130"/>
    </row>
    <row r="203" spans="1:31" ht="14.25" customHeight="1" x14ac:dyDescent="0.3">
      <c r="A203" s="130"/>
      <c r="B203" s="130"/>
      <c r="C203" s="130"/>
      <c r="D203" s="130"/>
      <c r="E203" s="130"/>
      <c r="F203" s="130"/>
      <c r="G203" s="130"/>
      <c r="H203" s="130"/>
      <c r="I203" s="131"/>
      <c r="J203" s="130"/>
      <c r="K203" s="132"/>
      <c r="L203" s="132"/>
      <c r="M203" s="132"/>
      <c r="N203" s="132"/>
      <c r="O203" s="132"/>
      <c r="P203" s="132"/>
      <c r="Q203" s="132"/>
      <c r="R203" s="130"/>
      <c r="S203" s="130"/>
      <c r="T203" s="130"/>
      <c r="U203" s="130"/>
      <c r="V203" s="130"/>
      <c r="W203" s="130"/>
      <c r="X203" s="130"/>
      <c r="Y203" s="133"/>
      <c r="Z203" s="130"/>
      <c r="AA203" s="134"/>
      <c r="AB203" s="130"/>
      <c r="AC203" s="130"/>
      <c r="AD203" s="130"/>
      <c r="AE203" s="130"/>
    </row>
    <row r="204" spans="1:31" ht="14.25" customHeight="1" x14ac:dyDescent="0.3">
      <c r="A204" s="130"/>
      <c r="B204" s="130"/>
      <c r="C204" s="130"/>
      <c r="D204" s="130"/>
      <c r="E204" s="130"/>
      <c r="F204" s="130"/>
      <c r="G204" s="130"/>
      <c r="H204" s="130"/>
      <c r="I204" s="131"/>
      <c r="J204" s="130"/>
      <c r="K204" s="132"/>
      <c r="L204" s="132"/>
      <c r="M204" s="132"/>
      <c r="N204" s="132"/>
      <c r="O204" s="132"/>
      <c r="P204" s="132"/>
      <c r="Q204" s="132"/>
      <c r="R204" s="130"/>
      <c r="S204" s="130"/>
      <c r="T204" s="130"/>
      <c r="U204" s="130"/>
      <c r="V204" s="130"/>
      <c r="W204" s="130"/>
      <c r="X204" s="130"/>
      <c r="Y204" s="133"/>
      <c r="Z204" s="130"/>
      <c r="AA204" s="134"/>
      <c r="AB204" s="130"/>
      <c r="AC204" s="130"/>
      <c r="AD204" s="130"/>
      <c r="AE204" s="130"/>
    </row>
    <row r="205" spans="1:31" ht="14.25" customHeight="1" x14ac:dyDescent="0.3">
      <c r="A205" s="130"/>
      <c r="B205" s="130"/>
      <c r="C205" s="130"/>
      <c r="D205" s="130"/>
      <c r="E205" s="130"/>
      <c r="F205" s="130"/>
      <c r="G205" s="130"/>
      <c r="H205" s="130"/>
      <c r="I205" s="131"/>
      <c r="J205" s="130"/>
      <c r="K205" s="132"/>
      <c r="L205" s="132"/>
      <c r="M205" s="132"/>
      <c r="N205" s="132"/>
      <c r="O205" s="132"/>
      <c r="P205" s="132"/>
      <c r="Q205" s="132"/>
      <c r="R205" s="130"/>
      <c r="S205" s="130"/>
      <c r="T205" s="130"/>
      <c r="U205" s="130"/>
      <c r="V205" s="130"/>
      <c r="W205" s="130"/>
      <c r="X205" s="130"/>
      <c r="Y205" s="133"/>
      <c r="Z205" s="130"/>
      <c r="AA205" s="134"/>
      <c r="AB205" s="130"/>
      <c r="AC205" s="130"/>
      <c r="AD205" s="130"/>
      <c r="AE205" s="130"/>
    </row>
    <row r="206" spans="1:31" ht="14.25" customHeight="1" x14ac:dyDescent="0.3">
      <c r="A206" s="130"/>
      <c r="B206" s="130"/>
      <c r="C206" s="130"/>
      <c r="D206" s="130"/>
      <c r="E206" s="130"/>
      <c r="F206" s="130"/>
      <c r="G206" s="130"/>
      <c r="H206" s="130"/>
      <c r="I206" s="131"/>
      <c r="J206" s="130"/>
      <c r="K206" s="132"/>
      <c r="L206" s="132"/>
      <c r="M206" s="132"/>
      <c r="N206" s="132"/>
      <c r="O206" s="132"/>
      <c r="P206" s="132"/>
      <c r="Q206" s="132"/>
      <c r="R206" s="130"/>
      <c r="S206" s="130"/>
      <c r="T206" s="130"/>
      <c r="U206" s="130"/>
      <c r="V206" s="130"/>
      <c r="W206" s="130"/>
      <c r="X206" s="130"/>
      <c r="Y206" s="133"/>
      <c r="Z206" s="130"/>
      <c r="AA206" s="134"/>
      <c r="AB206" s="130"/>
      <c r="AC206" s="130"/>
      <c r="AD206" s="130"/>
      <c r="AE206" s="130"/>
    </row>
    <row r="207" spans="1:31" ht="14.25" customHeight="1" x14ac:dyDescent="0.3">
      <c r="A207" s="130"/>
      <c r="B207" s="130"/>
      <c r="C207" s="130"/>
      <c r="D207" s="130"/>
      <c r="E207" s="130"/>
      <c r="F207" s="130"/>
      <c r="G207" s="130"/>
      <c r="H207" s="130"/>
      <c r="I207" s="131"/>
      <c r="J207" s="130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</row>
    <row r="208" spans="1:31" ht="14.25" customHeight="1" x14ac:dyDescent="0.3">
      <c r="A208" s="130"/>
      <c r="B208" s="130"/>
      <c r="C208" s="130"/>
      <c r="D208" s="130"/>
      <c r="E208" s="130"/>
      <c r="F208" s="130"/>
      <c r="G208" s="130"/>
      <c r="H208" s="130"/>
      <c r="I208" s="131"/>
      <c r="J208" s="130"/>
      <c r="K208" s="132"/>
      <c r="L208" s="132"/>
      <c r="M208" s="132"/>
      <c r="N208" s="132"/>
      <c r="O208" s="132"/>
      <c r="P208" s="132"/>
      <c r="Q208" s="132"/>
      <c r="R208" s="130"/>
      <c r="S208" s="130"/>
      <c r="T208" s="130"/>
      <c r="U208" s="130"/>
      <c r="V208" s="130"/>
      <c r="W208" s="130"/>
      <c r="X208" s="130"/>
      <c r="Y208" s="133"/>
      <c r="Z208" s="130"/>
      <c r="AA208" s="134"/>
      <c r="AB208" s="130"/>
      <c r="AC208" s="130"/>
      <c r="AD208" s="130"/>
      <c r="AE208" s="130"/>
    </row>
    <row r="209" spans="1:31" ht="14.25" customHeight="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30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30"/>
      <c r="AD209" s="130"/>
      <c r="AE209" s="130"/>
    </row>
    <row r="210" spans="1:31" ht="14.25" customHeight="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30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30"/>
      <c r="AD210" s="130"/>
      <c r="AE210" s="130"/>
    </row>
    <row r="211" spans="1:31" ht="14.25" customHeight="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30"/>
      <c r="K211" s="132"/>
      <c r="L211" s="132"/>
      <c r="M211" s="132"/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30"/>
      <c r="AD211" s="130"/>
      <c r="AE211" s="130"/>
    </row>
    <row r="212" spans="1:31" ht="14.25" customHeight="1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30"/>
      <c r="K212" s="132"/>
      <c r="L212" s="132"/>
      <c r="M212" s="132"/>
      <c r="N212" s="132"/>
      <c r="O212" s="132"/>
      <c r="P212" s="132"/>
      <c r="Q212" s="132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30"/>
      <c r="AD212" s="130"/>
      <c r="AE212" s="130"/>
    </row>
    <row r="213" spans="1:31" ht="14.25" customHeight="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30"/>
      <c r="K213" s="132"/>
      <c r="L213" s="132"/>
      <c r="M213" s="132"/>
      <c r="N213" s="132"/>
      <c r="O213" s="132"/>
      <c r="P213" s="132"/>
      <c r="Q213" s="132"/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30"/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30"/>
      <c r="K214" s="132"/>
      <c r="L214" s="132"/>
      <c r="M214" s="132"/>
      <c r="N214" s="132"/>
      <c r="O214" s="132"/>
      <c r="P214" s="132"/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30"/>
      <c r="K215" s="132"/>
      <c r="L215" s="132"/>
      <c r="M215" s="132"/>
      <c r="N215" s="132"/>
      <c r="O215" s="132"/>
      <c r="P215" s="132"/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30"/>
      <c r="K216" s="132"/>
      <c r="L216" s="132"/>
      <c r="M216" s="132"/>
      <c r="N216" s="132"/>
      <c r="O216" s="132"/>
      <c r="P216" s="132"/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30"/>
      <c r="K217" s="132"/>
      <c r="L217" s="132"/>
      <c r="M217" s="132"/>
      <c r="N217" s="132"/>
      <c r="O217" s="132"/>
      <c r="P217" s="132"/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30"/>
      <c r="K218" s="132"/>
      <c r="L218" s="132"/>
      <c r="M218" s="132"/>
      <c r="N218" s="132"/>
      <c r="O218" s="132"/>
      <c r="P218" s="132"/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30"/>
      <c r="K219" s="132"/>
      <c r="L219" s="132"/>
      <c r="M219" s="132"/>
      <c r="N219" s="132"/>
      <c r="O219" s="132"/>
      <c r="P219" s="132"/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30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30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30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30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30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30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30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30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30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30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30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30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30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30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4.2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30"/>
      <c r="K234" s="132"/>
      <c r="L234" s="132"/>
      <c r="M234" s="132"/>
      <c r="N234" s="132"/>
      <c r="O234" s="132"/>
      <c r="P234" s="132"/>
      <c r="Q234" s="132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4.2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30"/>
      <c r="K235" s="132"/>
      <c r="L235" s="132"/>
      <c r="M235" s="132"/>
      <c r="N235" s="132"/>
      <c r="O235" s="132"/>
      <c r="P235" s="132"/>
      <c r="Q235" s="132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4.2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30"/>
      <c r="K236" s="132"/>
      <c r="L236" s="132"/>
      <c r="M236" s="132"/>
      <c r="N236" s="132"/>
      <c r="O236" s="132"/>
      <c r="P236" s="132"/>
      <c r="Q236" s="132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4.2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30"/>
      <c r="K237" s="132"/>
      <c r="L237" s="132"/>
      <c r="M237" s="132"/>
      <c r="N237" s="132"/>
      <c r="O237" s="132"/>
      <c r="P237" s="132"/>
      <c r="Q237" s="132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4.2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30"/>
      <c r="K238" s="132"/>
      <c r="L238" s="132"/>
      <c r="M238" s="132"/>
      <c r="N238" s="132"/>
      <c r="O238" s="132"/>
      <c r="P238" s="132"/>
      <c r="Q238" s="132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4.2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30"/>
      <c r="K239" s="132"/>
      <c r="L239" s="132"/>
      <c r="M239" s="132"/>
      <c r="N239" s="132"/>
      <c r="O239" s="132"/>
      <c r="P239" s="132"/>
      <c r="Q239" s="132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4.2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30"/>
      <c r="K240" s="132"/>
      <c r="L240" s="132"/>
      <c r="M240" s="132"/>
      <c r="N240" s="132"/>
      <c r="O240" s="132"/>
      <c r="P240" s="132"/>
      <c r="Q240" s="132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4.2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30"/>
      <c r="K241" s="132"/>
      <c r="L241" s="132"/>
      <c r="M241" s="132"/>
      <c r="N241" s="132"/>
      <c r="O241" s="132"/>
      <c r="P241" s="132"/>
      <c r="Q241" s="132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4.2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30"/>
      <c r="K242" s="132"/>
      <c r="L242" s="132"/>
      <c r="M242" s="132"/>
      <c r="N242" s="132"/>
      <c r="O242" s="132"/>
      <c r="P242" s="132"/>
      <c r="Q242" s="132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4.2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30"/>
      <c r="K243" s="132"/>
      <c r="L243" s="132"/>
      <c r="M243" s="132"/>
      <c r="N243" s="132"/>
      <c r="O243" s="132"/>
      <c r="P243" s="132"/>
      <c r="Q243" s="132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4.2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30"/>
      <c r="K244" s="132"/>
      <c r="L244" s="132"/>
      <c r="M244" s="132"/>
      <c r="N244" s="132"/>
      <c r="O244" s="132"/>
      <c r="P244" s="132"/>
      <c r="Q244" s="132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4.2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30"/>
      <c r="K245" s="132"/>
      <c r="L245" s="132"/>
      <c r="M245" s="132"/>
      <c r="N245" s="132"/>
      <c r="O245" s="132"/>
      <c r="P245" s="132"/>
      <c r="Q245" s="132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4.2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30"/>
      <c r="K246" s="132"/>
      <c r="L246" s="132"/>
      <c r="M246" s="132"/>
      <c r="N246" s="132"/>
      <c r="O246" s="132"/>
      <c r="P246" s="132"/>
      <c r="Q246" s="132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4.2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30"/>
      <c r="K247" s="132"/>
      <c r="L247" s="132"/>
      <c r="M247" s="132"/>
      <c r="N247" s="132"/>
      <c r="O247" s="132"/>
      <c r="P247" s="132"/>
      <c r="Q247" s="132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4.2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30"/>
      <c r="K248" s="132"/>
      <c r="L248" s="132"/>
      <c r="M248" s="132"/>
      <c r="N248" s="132"/>
      <c r="O248" s="132"/>
      <c r="P248" s="132"/>
      <c r="Q248" s="132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5.7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5.7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5.7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5.7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5.7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5.7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5.7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5.7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5.7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5.7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5.7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5.7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5.7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5.7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5.7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5.7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5.7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5.7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5.7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5.7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5.7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5.7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5.7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5.7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5.7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5.7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5.7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5.7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5.7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5.7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5.7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5.7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5.7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5.7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5.7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5.7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5.7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5.7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5.7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5.7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5.7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5.7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5.7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5.7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5.7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5.7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5.7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5.7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5.7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5.7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5.7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5.7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5.7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5.7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5.7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5.7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5.7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5.7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5.7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5.7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5.7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5.7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5.7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5.7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5.7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5.7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5.7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5.7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5.7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5.7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5.7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5.7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5.7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5.7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5.7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5.7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5.7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5.7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5.7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5.7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5.7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5.7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5.7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5.7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5.7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5.7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5.7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5.7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5.7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5.7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5.7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5.7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5.7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5.7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5.7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5.7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5.7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5.7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5.7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5.7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5.7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5.7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5.7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5.7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5.7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5.7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5.7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5.7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5.7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5.7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5.7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5.7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5.7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5.7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5.7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5.7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5.7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5.7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5.7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5.7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5.7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5.7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5.7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5.7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5.7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5.7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5.7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5.7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5.7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5.7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5.7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5.7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5.7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5.7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5.7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5.7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5.7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5.7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5.7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5.7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5.7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5.7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5.7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5.7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5.7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5.7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5.7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5.7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5.7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5.7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5.7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5.7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5.7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5.7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5.7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5.7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5.7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5.7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5.7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5.7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5.7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5.7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5.7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5.7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3"/>
      <c r="Z982" s="130"/>
      <c r="AA982" s="134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3"/>
      <c r="Z983" s="130"/>
      <c r="AA983" s="134"/>
      <c r="AB983" s="130"/>
      <c r="AC983" s="130"/>
      <c r="AD983" s="130"/>
      <c r="AE983" s="130"/>
    </row>
    <row r="984" spans="1:31" ht="15.75" customHeight="1" x14ac:dyDescent="0.3">
      <c r="A984" s="130"/>
      <c r="B984" s="130"/>
      <c r="C984" s="130"/>
      <c r="D984" s="130"/>
      <c r="E984" s="130"/>
      <c r="F984" s="130"/>
      <c r="G984" s="130"/>
      <c r="H984" s="130"/>
      <c r="I984" s="131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3"/>
      <c r="Z984" s="130"/>
      <c r="AA984" s="134"/>
      <c r="AB984" s="130"/>
      <c r="AC984" s="130"/>
      <c r="AD984" s="130"/>
      <c r="AE984" s="130"/>
    </row>
    <row r="985" spans="1:31" ht="15.75" customHeight="1" x14ac:dyDescent="0.3">
      <c r="A985" s="130"/>
      <c r="B985" s="130"/>
      <c r="C985" s="130"/>
      <c r="D985" s="130"/>
      <c r="E985" s="130"/>
      <c r="F985" s="130"/>
      <c r="G985" s="130"/>
      <c r="H985" s="130"/>
      <c r="I985" s="131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3"/>
      <c r="Z985" s="130"/>
      <c r="AA985" s="134"/>
      <c r="AB985" s="130"/>
      <c r="AC985" s="130"/>
      <c r="AD985" s="130"/>
      <c r="AE985" s="130"/>
    </row>
    <row r="986" spans="1:31" ht="15.75" customHeight="1" x14ac:dyDescent="0.3">
      <c r="A986" s="130"/>
      <c r="B986" s="130"/>
      <c r="C986" s="130"/>
      <c r="D986" s="130"/>
      <c r="E986" s="130"/>
      <c r="F986" s="130"/>
      <c r="G986" s="130"/>
      <c r="H986" s="130"/>
      <c r="I986" s="131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3"/>
      <c r="Z986" s="130"/>
      <c r="AA986" s="134"/>
      <c r="AB986" s="130"/>
      <c r="AC986" s="130"/>
      <c r="AD986" s="130"/>
      <c r="AE986" s="130"/>
    </row>
    <row r="987" spans="1:31" ht="15.75" customHeight="1" x14ac:dyDescent="0.3">
      <c r="A987" s="130"/>
      <c r="B987" s="130"/>
      <c r="C987" s="130"/>
      <c r="D987" s="130"/>
      <c r="E987" s="130"/>
      <c r="F987" s="130"/>
      <c r="G987" s="130"/>
      <c r="H987" s="130"/>
      <c r="I987" s="131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3"/>
      <c r="Z987" s="130"/>
      <c r="AA987" s="134"/>
      <c r="AB987" s="130"/>
      <c r="AC987" s="130"/>
      <c r="AD987" s="130"/>
      <c r="AE987" s="130"/>
    </row>
    <row r="988" spans="1:31" ht="15.75" customHeight="1" x14ac:dyDescent="0.3">
      <c r="A988" s="130"/>
      <c r="B988" s="130"/>
      <c r="C988" s="130"/>
      <c r="D988" s="130"/>
      <c r="E988" s="130"/>
      <c r="F988" s="130"/>
      <c r="G988" s="130"/>
      <c r="H988" s="130"/>
      <c r="I988" s="131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3"/>
      <c r="Z988" s="130"/>
      <c r="AA988" s="134"/>
      <c r="AB988" s="130"/>
      <c r="AC988" s="130"/>
      <c r="AD988" s="130"/>
      <c r="AE988" s="130"/>
    </row>
    <row r="989" spans="1:31" ht="15.75" customHeight="1" x14ac:dyDescent="0.3">
      <c r="A989" s="130"/>
      <c r="B989" s="130"/>
      <c r="C989" s="130"/>
      <c r="D989" s="130"/>
      <c r="E989" s="130"/>
      <c r="F989" s="130"/>
      <c r="G989" s="130"/>
      <c r="H989" s="130"/>
      <c r="I989" s="131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3"/>
      <c r="Z989" s="130"/>
      <c r="AA989" s="134"/>
      <c r="AB989" s="130"/>
      <c r="AC989" s="130"/>
      <c r="AD989" s="130"/>
      <c r="AE989" s="130"/>
    </row>
    <row r="990" spans="1:31" ht="15.75" customHeight="1" x14ac:dyDescent="0.3">
      <c r="A990" s="130"/>
      <c r="B990" s="130"/>
      <c r="C990" s="130"/>
      <c r="D990" s="130"/>
      <c r="E990" s="130"/>
      <c r="F990" s="130"/>
      <c r="G990" s="130"/>
      <c r="H990" s="130"/>
      <c r="I990" s="131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3"/>
      <c r="Z990" s="130"/>
      <c r="AA990" s="134"/>
      <c r="AB990" s="130"/>
      <c r="AC990" s="130"/>
      <c r="AD990" s="130"/>
      <c r="AE990" s="130"/>
    </row>
    <row r="991" spans="1:31" ht="15.75" customHeight="1" x14ac:dyDescent="0.3">
      <c r="A991" s="130"/>
      <c r="B991" s="130"/>
      <c r="C991" s="130"/>
      <c r="D991" s="130"/>
      <c r="E991" s="130"/>
      <c r="F991" s="130"/>
      <c r="G991" s="130"/>
      <c r="H991" s="130"/>
      <c r="I991" s="131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3"/>
      <c r="Z991" s="130"/>
      <c r="AA991" s="134"/>
      <c r="AB991" s="130"/>
      <c r="AC991" s="130"/>
      <c r="AD991" s="130"/>
      <c r="AE991" s="130"/>
    </row>
    <row r="992" spans="1:31" ht="15.75" customHeight="1" x14ac:dyDescent="0.3">
      <c r="A992" s="130"/>
      <c r="B992" s="130"/>
      <c r="C992" s="130"/>
      <c r="D992" s="130"/>
      <c r="E992" s="130"/>
      <c r="F992" s="130"/>
      <c r="G992" s="130"/>
      <c r="H992" s="130"/>
      <c r="I992" s="131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3"/>
      <c r="Z992" s="130"/>
      <c r="AA992" s="134"/>
      <c r="AB992" s="130"/>
      <c r="AC992" s="130"/>
      <c r="AD992" s="130"/>
      <c r="AE992" s="130"/>
    </row>
    <row r="993" spans="1:31" ht="15.75" customHeight="1" x14ac:dyDescent="0.3">
      <c r="A993" s="130"/>
      <c r="B993" s="130"/>
      <c r="C993" s="130"/>
      <c r="D993" s="130"/>
      <c r="E993" s="130"/>
      <c r="F993" s="130"/>
      <c r="G993" s="130"/>
      <c r="H993" s="130"/>
      <c r="I993" s="131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3"/>
      <c r="Z993" s="130"/>
      <c r="AA993" s="134"/>
      <c r="AB993" s="130"/>
      <c r="AC993" s="130"/>
      <c r="AD993" s="130"/>
      <c r="AE993" s="130"/>
    </row>
    <row r="994" spans="1:31" ht="15.75" customHeight="1" x14ac:dyDescent="0.3">
      <c r="A994" s="130"/>
      <c r="B994" s="130"/>
      <c r="C994" s="130"/>
      <c r="D994" s="130"/>
      <c r="E994" s="130"/>
      <c r="F994" s="130"/>
      <c r="G994" s="130"/>
      <c r="H994" s="130"/>
      <c r="I994" s="131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3"/>
      <c r="Z994" s="130"/>
      <c r="AA994" s="134"/>
      <c r="AB994" s="130"/>
      <c r="AC994" s="130"/>
      <c r="AD994" s="130"/>
      <c r="AE994" s="130"/>
    </row>
    <row r="995" spans="1:31" ht="15.75" customHeight="1" x14ac:dyDescent="0.3">
      <c r="A995" s="130"/>
      <c r="B995" s="130"/>
      <c r="C995" s="130"/>
      <c r="D995" s="130"/>
      <c r="E995" s="130"/>
      <c r="F995" s="130"/>
      <c r="G995" s="130"/>
      <c r="H995" s="130"/>
      <c r="I995" s="131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3"/>
      <c r="Z995" s="130"/>
      <c r="AA995" s="134"/>
      <c r="AB995" s="130"/>
      <c r="AC995" s="130"/>
      <c r="AD995" s="130"/>
      <c r="AE995" s="130"/>
    </row>
    <row r="996" spans="1:31" ht="15.75" customHeight="1" x14ac:dyDescent="0.3">
      <c r="A996" s="130"/>
      <c r="B996" s="130"/>
      <c r="C996" s="130"/>
      <c r="D996" s="130"/>
      <c r="E996" s="130"/>
      <c r="F996" s="130"/>
      <c r="G996" s="130"/>
      <c r="H996" s="130"/>
      <c r="I996" s="131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3"/>
      <c r="Z996" s="130"/>
      <c r="AA996" s="134"/>
      <c r="AB996" s="130"/>
      <c r="AC996" s="130"/>
      <c r="AD996" s="130"/>
      <c r="AE996" s="130"/>
    </row>
    <row r="997" spans="1:31" ht="15.75" customHeight="1" x14ac:dyDescent="0.3">
      <c r="A997" s="130"/>
      <c r="B997" s="130"/>
      <c r="C997" s="130"/>
      <c r="D997" s="130"/>
      <c r="E997" s="130"/>
      <c r="F997" s="130"/>
      <c r="G997" s="130"/>
      <c r="H997" s="130"/>
      <c r="I997" s="131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5.75" customHeight="1" x14ac:dyDescent="0.3">
      <c r="A998" s="130"/>
      <c r="B998" s="130"/>
      <c r="C998" s="130"/>
      <c r="D998" s="130"/>
      <c r="E998" s="130"/>
      <c r="F998" s="130"/>
      <c r="G998" s="130"/>
      <c r="H998" s="130"/>
      <c r="I998" s="131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</sheetData>
  <mergeCells count="11">
    <mergeCell ref="T5:W6"/>
    <mergeCell ref="AC5:AE6"/>
    <mergeCell ref="K44:Q44"/>
    <mergeCell ref="A1:C1"/>
    <mergeCell ref="B2:C2"/>
    <mergeCell ref="B3:C3"/>
    <mergeCell ref="D3:S3"/>
    <mergeCell ref="B4:C4"/>
    <mergeCell ref="B5:C5"/>
    <mergeCell ref="D5:F6"/>
    <mergeCell ref="K5:Q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S20" sqref="S20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hidden="1" customWidth="1"/>
    <col min="5" max="5" width="8.33203125" hidden="1" customWidth="1"/>
    <col min="6" max="6" width="9.6640625" hidden="1" customWidth="1"/>
    <col min="7" max="7" width="12.33203125" hidden="1" customWidth="1"/>
    <col min="8" max="8" width="58.6640625" hidden="1" customWidth="1"/>
    <col min="9" max="9" width="13.33203125" hidden="1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7" width="0" hidden="1" customWidth="1"/>
  </cols>
  <sheetData>
    <row r="1" spans="1:37" ht="24.75" customHeight="1" x14ac:dyDescent="0.3">
      <c r="A1" s="307" t="s">
        <v>0</v>
      </c>
      <c r="B1" s="305"/>
      <c r="C1" s="306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308" t="s">
        <v>256</v>
      </c>
      <c r="C2" s="309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2</v>
      </c>
      <c r="B3" s="310" t="s">
        <v>3</v>
      </c>
      <c r="C3" s="311"/>
      <c r="D3" s="312" t="s">
        <v>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7" x14ac:dyDescent="0.3">
      <c r="A4" s="2" t="s">
        <v>8</v>
      </c>
      <c r="B4" s="313"/>
      <c r="C4" s="311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9</v>
      </c>
      <c r="B5" s="314"/>
      <c r="C5" s="311"/>
      <c r="D5" s="315" t="s">
        <v>10</v>
      </c>
      <c r="E5" s="295"/>
      <c r="F5" s="296"/>
      <c r="G5" s="17"/>
      <c r="H5" s="30"/>
      <c r="I5" s="18"/>
      <c r="J5" s="17"/>
      <c r="K5" s="315" t="s">
        <v>11</v>
      </c>
      <c r="L5" s="295"/>
      <c r="M5" s="295"/>
      <c r="N5" s="295"/>
      <c r="O5" s="295"/>
      <c r="P5" s="295"/>
      <c r="Q5" s="296"/>
      <c r="R5" s="31"/>
      <c r="S5" s="20"/>
      <c r="T5" s="294" t="s">
        <v>12</v>
      </c>
      <c r="U5" s="295"/>
      <c r="V5" s="295"/>
      <c r="W5" s="296"/>
      <c r="X5" s="22"/>
      <c r="Y5" s="23"/>
      <c r="Z5" s="24"/>
      <c r="AA5" s="25"/>
      <c r="AB5" s="26"/>
      <c r="AC5" s="300" t="s">
        <v>13</v>
      </c>
      <c r="AD5" s="295"/>
      <c r="AE5" s="296"/>
    </row>
    <row r="6" spans="1:37" ht="15" customHeight="1" x14ac:dyDescent="0.3">
      <c r="A6" s="1"/>
      <c r="B6" s="1"/>
      <c r="C6" s="1"/>
      <c r="D6" s="297"/>
      <c r="E6" s="298"/>
      <c r="F6" s="299"/>
      <c r="G6" s="17"/>
      <c r="H6" s="32"/>
      <c r="I6" s="18"/>
      <c r="J6" s="17"/>
      <c r="K6" s="297"/>
      <c r="L6" s="298"/>
      <c r="M6" s="298"/>
      <c r="N6" s="298"/>
      <c r="O6" s="298"/>
      <c r="P6" s="298"/>
      <c r="Q6" s="299"/>
      <c r="R6" s="33"/>
      <c r="S6" s="20"/>
      <c r="T6" s="297"/>
      <c r="U6" s="298"/>
      <c r="V6" s="298"/>
      <c r="W6" s="299"/>
      <c r="X6" s="22"/>
      <c r="Y6" s="23"/>
      <c r="Z6" s="24"/>
      <c r="AA6" s="25"/>
      <c r="AB6" s="26"/>
      <c r="AC6" s="301"/>
      <c r="AD6" s="302"/>
      <c r="AE6" s="303"/>
    </row>
    <row r="7" spans="1:37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40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  <c r="AF7" s="187" t="s">
        <v>50</v>
      </c>
      <c r="AG7" s="187" t="s">
        <v>51</v>
      </c>
      <c r="AH7" s="187" t="s">
        <v>52</v>
      </c>
      <c r="AI7" s="187" t="s">
        <v>53</v>
      </c>
      <c r="AJ7" s="187" t="s">
        <v>54</v>
      </c>
      <c r="AK7" s="188">
        <f>SUM(AJ8:AJ77)</f>
        <v>3270</v>
      </c>
    </row>
    <row r="8" spans="1:37" x14ac:dyDescent="0.3">
      <c r="A8" s="55"/>
      <c r="B8" s="56"/>
      <c r="C8" s="57"/>
      <c r="D8" s="58"/>
      <c r="E8" s="59"/>
      <c r="F8" s="60">
        <f t="shared" ref="F8:F44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44" si="1">SUM(T8:W8)</f>
        <v>0</v>
      </c>
      <c r="Y8" s="74">
        <f t="shared" ref="Y8:Y44" si="2">T8*115 + U8*81 + V8*77 + W8*15</f>
        <v>0</v>
      </c>
      <c r="Z8" s="75"/>
      <c r="AA8" s="76">
        <f t="shared" ref="AA8:AA44" si="3">SUM(J8,Y8)</f>
        <v>0</v>
      </c>
      <c r="AB8" s="77"/>
      <c r="AC8" s="78"/>
      <c r="AD8" s="79"/>
      <c r="AE8" s="80"/>
      <c r="AF8" s="219">
        <f>AA8/$AA$46*100</f>
        <v>0</v>
      </c>
      <c r="AH8" s="209"/>
      <c r="AI8" s="187"/>
      <c r="AJ8" s="190"/>
    </row>
    <row r="9" spans="1:37" ht="86.4" x14ac:dyDescent="0.3">
      <c r="A9" s="233" t="s">
        <v>257</v>
      </c>
      <c r="B9" s="89">
        <v>5</v>
      </c>
      <c r="C9" s="57" t="s">
        <v>258</v>
      </c>
      <c r="D9" s="58"/>
      <c r="E9" s="59"/>
      <c r="F9" s="60">
        <f t="shared" si="0"/>
        <v>0</v>
      </c>
      <c r="G9" s="81"/>
      <c r="H9" s="62"/>
      <c r="I9" s="90"/>
      <c r="J9" s="64">
        <f>3600+6*1195</f>
        <v>10770</v>
      </c>
      <c r="K9" s="91"/>
      <c r="L9" s="92" t="s">
        <v>57</v>
      </c>
      <c r="M9" s="92"/>
      <c r="N9" s="92"/>
      <c r="O9" s="93"/>
      <c r="P9" s="93"/>
      <c r="Q9" s="94"/>
      <c r="R9" s="83" t="s">
        <v>81</v>
      </c>
      <c r="S9" s="232" t="s">
        <v>664</v>
      </c>
      <c r="T9" s="96">
        <v>32</v>
      </c>
      <c r="U9" s="97"/>
      <c r="V9" s="97"/>
      <c r="W9" s="98"/>
      <c r="X9" s="99">
        <f t="shared" si="1"/>
        <v>32</v>
      </c>
      <c r="Y9" s="74">
        <f t="shared" si="2"/>
        <v>3680</v>
      </c>
      <c r="Z9" s="100" t="s">
        <v>259</v>
      </c>
      <c r="AA9" s="84">
        <f t="shared" si="3"/>
        <v>14450</v>
      </c>
      <c r="AB9" s="101"/>
      <c r="AC9" s="102"/>
      <c r="AD9" s="103"/>
      <c r="AE9" s="104"/>
      <c r="AG9" s="243">
        <v>7500</v>
      </c>
      <c r="AH9">
        <v>3680</v>
      </c>
      <c r="AI9" s="187">
        <f t="shared" ref="AI9" si="4">AG9+AH9</f>
        <v>11180</v>
      </c>
      <c r="AJ9" s="190">
        <f t="shared" ref="AJ9" si="5">AA9-AI9</f>
        <v>3270</v>
      </c>
    </row>
    <row r="10" spans="1:37" x14ac:dyDescent="0.3">
      <c r="A10" s="55"/>
      <c r="B10" s="56"/>
      <c r="C10" s="57"/>
      <c r="D10" s="58"/>
      <c r="E10" s="59"/>
      <c r="F10" s="60">
        <f t="shared" si="0"/>
        <v>0</v>
      </c>
      <c r="G10" s="81"/>
      <c r="H10" s="62"/>
      <c r="I10" s="63"/>
      <c r="J10" s="105"/>
      <c r="K10" s="58"/>
      <c r="L10" s="59"/>
      <c r="M10" s="59"/>
      <c r="N10" s="59"/>
      <c r="O10" s="81"/>
      <c r="P10" s="81"/>
      <c r="Q10" s="82"/>
      <c r="R10" s="83"/>
      <c r="S10" s="69"/>
      <c r="T10" s="70"/>
      <c r="U10" s="71"/>
      <c r="V10" s="71"/>
      <c r="W10" s="72"/>
      <c r="X10" s="73">
        <f t="shared" si="1"/>
        <v>0</v>
      </c>
      <c r="Y10" s="74">
        <f t="shared" si="2"/>
        <v>0</v>
      </c>
      <c r="Z10" s="75"/>
      <c r="AA10" s="84">
        <f t="shared" si="3"/>
        <v>0</v>
      </c>
      <c r="AB10" s="85"/>
      <c r="AC10" s="86"/>
      <c r="AD10" s="87"/>
      <c r="AE10" s="88"/>
    </row>
    <row r="11" spans="1:37" x14ac:dyDescent="0.3">
      <c r="A11" s="55"/>
      <c r="B11" s="56"/>
      <c r="C11" s="57"/>
      <c r="D11" s="58"/>
      <c r="E11" s="59"/>
      <c r="F11" s="60">
        <f t="shared" si="0"/>
        <v>0</v>
      </c>
      <c r="G11" s="81"/>
      <c r="H11" s="62"/>
      <c r="I11" s="63"/>
      <c r="J11" s="64"/>
      <c r="K11" s="58"/>
      <c r="L11" s="59"/>
      <c r="M11" s="59"/>
      <c r="N11" s="59"/>
      <c r="O11" s="81"/>
      <c r="P11" s="81"/>
      <c r="Q11" s="82"/>
      <c r="R11" s="83"/>
      <c r="S11" s="69"/>
      <c r="T11" s="70"/>
      <c r="U11" s="71"/>
      <c r="V11" s="71"/>
      <c r="W11" s="72"/>
      <c r="X11" s="73">
        <f t="shared" si="1"/>
        <v>0</v>
      </c>
      <c r="Y11" s="74">
        <f t="shared" si="2"/>
        <v>0</v>
      </c>
      <c r="Z11" s="75"/>
      <c r="AA11" s="84">
        <f t="shared" si="3"/>
        <v>0</v>
      </c>
      <c r="AB11" s="85"/>
      <c r="AC11" s="86"/>
      <c r="AD11" s="87"/>
      <c r="AE11" s="88"/>
    </row>
    <row r="12" spans="1:37" x14ac:dyDescent="0.3">
      <c r="A12" s="55"/>
      <c r="B12" s="106"/>
      <c r="C12" s="57"/>
      <c r="D12" s="58"/>
      <c r="E12" s="59"/>
      <c r="F12" s="60">
        <f t="shared" si="0"/>
        <v>0</v>
      </c>
      <c r="G12" s="81"/>
      <c r="H12" s="62"/>
      <c r="I12" s="63"/>
      <c r="J12" s="64"/>
      <c r="K12" s="58"/>
      <c r="L12" s="59"/>
      <c r="M12" s="59"/>
      <c r="N12" s="59"/>
      <c r="O12" s="81"/>
      <c r="P12" s="81"/>
      <c r="Q12" s="82"/>
      <c r="R12" s="83"/>
      <c r="S12" s="69"/>
      <c r="T12" s="70"/>
      <c r="U12" s="71"/>
      <c r="V12" s="71"/>
      <c r="W12" s="72"/>
      <c r="X12" s="73">
        <f t="shared" si="1"/>
        <v>0</v>
      </c>
      <c r="Y12" s="74">
        <f t="shared" si="2"/>
        <v>0</v>
      </c>
      <c r="Z12" s="75"/>
      <c r="AA12" s="84">
        <f t="shared" si="3"/>
        <v>0</v>
      </c>
      <c r="AB12" s="85"/>
      <c r="AC12" s="86"/>
      <c r="AD12" s="87"/>
      <c r="AE12" s="88"/>
    </row>
    <row r="13" spans="1:37" x14ac:dyDescent="0.3">
      <c r="A13" s="55"/>
      <c r="B13" s="106"/>
      <c r="C13" s="57"/>
      <c r="D13" s="58"/>
      <c r="E13" s="59"/>
      <c r="F13" s="60">
        <f t="shared" si="0"/>
        <v>0</v>
      </c>
      <c r="G13" s="81"/>
      <c r="H13" s="62"/>
      <c r="I13" s="63"/>
      <c r="J13" s="64"/>
      <c r="K13" s="58"/>
      <c r="L13" s="59"/>
      <c r="M13" s="59"/>
      <c r="N13" s="59"/>
      <c r="O13" s="81"/>
      <c r="P13" s="81"/>
      <c r="Q13" s="82"/>
      <c r="R13" s="83"/>
      <c r="S13" s="69"/>
      <c r="T13" s="70"/>
      <c r="U13" s="71"/>
      <c r="V13" s="71"/>
      <c r="W13" s="72"/>
      <c r="X13" s="73">
        <f t="shared" si="1"/>
        <v>0</v>
      </c>
      <c r="Y13" s="74">
        <f t="shared" si="2"/>
        <v>0</v>
      </c>
      <c r="Z13" s="75"/>
      <c r="AA13" s="84">
        <f t="shared" si="3"/>
        <v>0</v>
      </c>
      <c r="AB13" s="85"/>
      <c r="AC13" s="86"/>
      <c r="AD13" s="87"/>
      <c r="AE13" s="88"/>
    </row>
    <row r="14" spans="1:37" x14ac:dyDescent="0.3">
      <c r="A14" s="55"/>
      <c r="B14" s="106"/>
      <c r="C14" s="57"/>
      <c r="D14" s="58"/>
      <c r="E14" s="59"/>
      <c r="F14" s="60">
        <f t="shared" si="0"/>
        <v>0</v>
      </c>
      <c r="G14" s="81"/>
      <c r="H14" s="62"/>
      <c r="I14" s="63"/>
      <c r="J14" s="64"/>
      <c r="K14" s="58"/>
      <c r="L14" s="59"/>
      <c r="M14" s="59"/>
      <c r="N14" s="59"/>
      <c r="O14" s="81"/>
      <c r="P14" s="81"/>
      <c r="Q14" s="82"/>
      <c r="R14" s="83"/>
      <c r="S14" s="69"/>
      <c r="T14" s="70"/>
      <c r="U14" s="71"/>
      <c r="V14" s="71"/>
      <c r="W14" s="72"/>
      <c r="X14" s="73">
        <f t="shared" si="1"/>
        <v>0</v>
      </c>
      <c r="Y14" s="74">
        <f t="shared" si="2"/>
        <v>0</v>
      </c>
      <c r="Z14" s="75"/>
      <c r="AA14" s="84">
        <f t="shared" si="3"/>
        <v>0</v>
      </c>
      <c r="AB14" s="85"/>
      <c r="AC14" s="86"/>
      <c r="AD14" s="87"/>
      <c r="AE14" s="88"/>
    </row>
    <row r="15" spans="1:37" x14ac:dyDescent="0.3">
      <c r="A15" s="55"/>
      <c r="B15" s="106"/>
      <c r="C15" s="57"/>
      <c r="D15" s="58"/>
      <c r="E15" s="59"/>
      <c r="F15" s="60">
        <f t="shared" si="0"/>
        <v>0</v>
      </c>
      <c r="G15" s="81"/>
      <c r="H15" s="62"/>
      <c r="I15" s="63"/>
      <c r="J15" s="64"/>
      <c r="K15" s="58"/>
      <c r="L15" s="59"/>
      <c r="M15" s="59"/>
      <c r="N15" s="59"/>
      <c r="O15" s="81"/>
      <c r="P15" s="81"/>
      <c r="Q15" s="82"/>
      <c r="R15" s="83"/>
      <c r="S15" s="69"/>
      <c r="T15" s="70"/>
      <c r="U15" s="71"/>
      <c r="V15" s="71"/>
      <c r="W15" s="72"/>
      <c r="X15" s="73">
        <f t="shared" si="1"/>
        <v>0</v>
      </c>
      <c r="Y15" s="74">
        <f t="shared" si="2"/>
        <v>0</v>
      </c>
      <c r="Z15" s="75"/>
      <c r="AA15" s="84">
        <f t="shared" si="3"/>
        <v>0</v>
      </c>
      <c r="AB15" s="85"/>
      <c r="AC15" s="86"/>
      <c r="AD15" s="87"/>
      <c r="AE15" s="88"/>
    </row>
    <row r="16" spans="1:37" x14ac:dyDescent="0.3">
      <c r="A16" s="55"/>
      <c r="B16" s="56"/>
      <c r="C16" s="57"/>
      <c r="D16" s="58"/>
      <c r="E16" s="59"/>
      <c r="F16" s="60">
        <f t="shared" si="0"/>
        <v>0</v>
      </c>
      <c r="G16" s="81"/>
      <c r="H16" s="62"/>
      <c r="I16" s="63"/>
      <c r="J16" s="64"/>
      <c r="K16" s="58"/>
      <c r="L16" s="59"/>
      <c r="M16" s="59"/>
      <c r="N16" s="59"/>
      <c r="O16" s="81"/>
      <c r="P16" s="81"/>
      <c r="Q16" s="82"/>
      <c r="R16" s="83"/>
      <c r="S16" s="69"/>
      <c r="T16" s="70"/>
      <c r="U16" s="71"/>
      <c r="V16" s="71"/>
      <c r="W16" s="72"/>
      <c r="X16" s="73">
        <f t="shared" si="1"/>
        <v>0</v>
      </c>
      <c r="Y16" s="74">
        <f t="shared" si="2"/>
        <v>0</v>
      </c>
      <c r="Z16" s="75"/>
      <c r="AA16" s="84">
        <f t="shared" si="3"/>
        <v>0</v>
      </c>
      <c r="AB16" s="85"/>
      <c r="AC16" s="86"/>
      <c r="AD16" s="87"/>
      <c r="AE16" s="88"/>
    </row>
    <row r="17" spans="1:31" x14ac:dyDescent="0.3">
      <c r="A17" s="107"/>
      <c r="B17" s="107"/>
      <c r="C17" s="55"/>
      <c r="D17" s="58"/>
      <c r="E17" s="59"/>
      <c r="F17" s="60">
        <f t="shared" si="0"/>
        <v>0</v>
      </c>
      <c r="G17" s="81"/>
      <c r="H17" s="62"/>
      <c r="I17" s="63"/>
      <c r="J17" s="64"/>
      <c r="K17" s="58"/>
      <c r="L17" s="59"/>
      <c r="M17" s="59"/>
      <c r="N17" s="59"/>
      <c r="O17" s="81"/>
      <c r="P17" s="81"/>
      <c r="Q17" s="82"/>
      <c r="R17" s="83"/>
      <c r="S17" s="69"/>
      <c r="T17" s="70"/>
      <c r="U17" s="71"/>
      <c r="V17" s="71"/>
      <c r="W17" s="72"/>
      <c r="X17" s="73">
        <f t="shared" si="1"/>
        <v>0</v>
      </c>
      <c r="Y17" s="74">
        <f t="shared" si="2"/>
        <v>0</v>
      </c>
      <c r="Z17" s="75"/>
      <c r="AA17" s="84">
        <f t="shared" si="3"/>
        <v>0</v>
      </c>
      <c r="AB17" s="85"/>
      <c r="AC17" s="86"/>
      <c r="AD17" s="87"/>
      <c r="AE17" s="88"/>
    </row>
    <row r="18" spans="1:31" x14ac:dyDescent="0.3">
      <c r="A18" s="107"/>
      <c r="B18" s="107"/>
      <c r="C18" s="55"/>
      <c r="D18" s="58"/>
      <c r="E18" s="59"/>
      <c r="F18" s="60">
        <f t="shared" si="0"/>
        <v>0</v>
      </c>
      <c r="G18" s="81"/>
      <c r="H18" s="62"/>
      <c r="I18" s="63"/>
      <c r="J18" s="64"/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</row>
    <row r="19" spans="1:31" x14ac:dyDescent="0.3">
      <c r="A19" s="107"/>
      <c r="B19" s="107"/>
      <c r="C19" s="55"/>
      <c r="D19" s="58"/>
      <c r="E19" s="59"/>
      <c r="F19" s="60">
        <f t="shared" si="0"/>
        <v>0</v>
      </c>
      <c r="G19" s="81"/>
      <c r="H19" s="62"/>
      <c r="I19" s="63"/>
      <c r="J19" s="64"/>
      <c r="K19" s="58"/>
      <c r="L19" s="59"/>
      <c r="M19" s="59"/>
      <c r="N19" s="59"/>
      <c r="O19" s="81"/>
      <c r="P19" s="81"/>
      <c r="Q19" s="82"/>
      <c r="R19" s="83"/>
      <c r="S19" s="69"/>
      <c r="T19" s="70"/>
      <c r="U19" s="71"/>
      <c r="V19" s="71"/>
      <c r="W19" s="72"/>
      <c r="X19" s="73">
        <f t="shared" si="1"/>
        <v>0</v>
      </c>
      <c r="Y19" s="74">
        <f t="shared" si="2"/>
        <v>0</v>
      </c>
      <c r="Z19" s="75"/>
      <c r="AA19" s="84">
        <f t="shared" si="3"/>
        <v>0</v>
      </c>
      <c r="AB19" s="85"/>
      <c r="AC19" s="86"/>
      <c r="AD19" s="87"/>
      <c r="AE19" s="88"/>
    </row>
    <row r="20" spans="1:31" x14ac:dyDescent="0.3">
      <c r="A20" s="107"/>
      <c r="B20" s="107"/>
      <c r="C20" s="55"/>
      <c r="D20" s="58"/>
      <c r="E20" s="59"/>
      <c r="F20" s="60">
        <f t="shared" si="0"/>
        <v>0</v>
      </c>
      <c r="G20" s="81"/>
      <c r="H20" s="62"/>
      <c r="I20" s="63"/>
      <c r="J20" s="64"/>
      <c r="K20" s="58"/>
      <c r="L20" s="59"/>
      <c r="M20" s="59"/>
      <c r="N20" s="59"/>
      <c r="O20" s="81"/>
      <c r="P20" s="81"/>
      <c r="Q20" s="82"/>
      <c r="R20" s="83"/>
      <c r="S20" s="69"/>
      <c r="T20" s="70"/>
      <c r="U20" s="71"/>
      <c r="V20" s="71"/>
      <c r="W20" s="72"/>
      <c r="X20" s="73">
        <f t="shared" si="1"/>
        <v>0</v>
      </c>
      <c r="Y20" s="74">
        <f t="shared" si="2"/>
        <v>0</v>
      </c>
      <c r="Z20" s="75"/>
      <c r="AA20" s="84">
        <f t="shared" si="3"/>
        <v>0</v>
      </c>
      <c r="AB20" s="85"/>
      <c r="AC20" s="86"/>
      <c r="AD20" s="87"/>
      <c r="AE20" s="88"/>
    </row>
    <row r="21" spans="1:31" x14ac:dyDescent="0.3">
      <c r="A21" s="107"/>
      <c r="B21" s="107"/>
      <c r="C21" s="55"/>
      <c r="D21" s="58"/>
      <c r="E21" s="59"/>
      <c r="F21" s="60">
        <f t="shared" si="0"/>
        <v>0</v>
      </c>
      <c r="G21" s="81"/>
      <c r="H21" s="62"/>
      <c r="I21" s="63"/>
      <c r="J21" s="64"/>
      <c r="K21" s="58"/>
      <c r="L21" s="59"/>
      <c r="M21" s="59"/>
      <c r="N21" s="59"/>
      <c r="O21" s="81"/>
      <c r="P21" s="81"/>
      <c r="Q21" s="82"/>
      <c r="R21" s="83"/>
      <c r="S21" s="69"/>
      <c r="T21" s="70"/>
      <c r="U21" s="71"/>
      <c r="V21" s="71"/>
      <c r="W21" s="72"/>
      <c r="X21" s="73">
        <f t="shared" si="1"/>
        <v>0</v>
      </c>
      <c r="Y21" s="74">
        <f t="shared" si="2"/>
        <v>0</v>
      </c>
      <c r="Z21" s="75"/>
      <c r="AA21" s="84">
        <f t="shared" si="3"/>
        <v>0</v>
      </c>
      <c r="AB21" s="85"/>
      <c r="AC21" s="86"/>
      <c r="AD21" s="87"/>
      <c r="AE21" s="88"/>
    </row>
    <row r="22" spans="1:31" x14ac:dyDescent="0.3">
      <c r="A22" s="107"/>
      <c r="B22" s="107"/>
      <c r="C22" s="55"/>
      <c r="D22" s="58"/>
      <c r="E22" s="59"/>
      <c r="F22" s="60">
        <f t="shared" si="0"/>
        <v>0</v>
      </c>
      <c r="G22" s="81"/>
      <c r="H22" s="62"/>
      <c r="I22" s="63"/>
      <c r="J22" s="64"/>
      <c r="K22" s="58"/>
      <c r="L22" s="59"/>
      <c r="M22" s="59"/>
      <c r="N22" s="59"/>
      <c r="O22" s="81"/>
      <c r="P22" s="81"/>
      <c r="Q22" s="82"/>
      <c r="R22" s="83"/>
      <c r="S22" s="69"/>
      <c r="T22" s="70"/>
      <c r="U22" s="71"/>
      <c r="V22" s="71"/>
      <c r="W22" s="72"/>
      <c r="X22" s="73">
        <f t="shared" si="1"/>
        <v>0</v>
      </c>
      <c r="Y22" s="74">
        <f t="shared" si="2"/>
        <v>0</v>
      </c>
      <c r="Z22" s="75"/>
      <c r="AA22" s="84">
        <f t="shared" si="3"/>
        <v>0</v>
      </c>
      <c r="AB22" s="85"/>
      <c r="AC22" s="86"/>
      <c r="AD22" s="87"/>
      <c r="AE22" s="88"/>
    </row>
    <row r="23" spans="1:31" x14ac:dyDescent="0.3">
      <c r="A23" s="107"/>
      <c r="B23" s="107"/>
      <c r="C23" s="55"/>
      <c r="D23" s="58"/>
      <c r="E23" s="59"/>
      <c r="F23" s="60">
        <f t="shared" si="0"/>
        <v>0</v>
      </c>
      <c r="G23" s="81"/>
      <c r="H23" s="62"/>
      <c r="I23" s="63"/>
      <c r="J23" s="64"/>
      <c r="K23" s="58"/>
      <c r="L23" s="59"/>
      <c r="M23" s="59"/>
      <c r="N23" s="59"/>
      <c r="O23" s="81"/>
      <c r="P23" s="81"/>
      <c r="Q23" s="82"/>
      <c r="R23" s="83"/>
      <c r="S23" s="69"/>
      <c r="T23" s="70"/>
      <c r="U23" s="71"/>
      <c r="V23" s="71"/>
      <c r="W23" s="72"/>
      <c r="X23" s="73">
        <f t="shared" si="1"/>
        <v>0</v>
      </c>
      <c r="Y23" s="74">
        <f t="shared" si="2"/>
        <v>0</v>
      </c>
      <c r="Z23" s="75"/>
      <c r="AA23" s="84">
        <f t="shared" si="3"/>
        <v>0</v>
      </c>
      <c r="AB23" s="85"/>
      <c r="AC23" s="86"/>
      <c r="AD23" s="87"/>
      <c r="AE23" s="88"/>
    </row>
    <row r="24" spans="1:31" x14ac:dyDescent="0.3">
      <c r="A24" s="107"/>
      <c r="B24" s="107"/>
      <c r="C24" s="55"/>
      <c r="D24" s="58"/>
      <c r="E24" s="59"/>
      <c r="F24" s="60">
        <f t="shared" si="0"/>
        <v>0</v>
      </c>
      <c r="G24" s="81"/>
      <c r="H24" s="62"/>
      <c r="I24" s="63"/>
      <c r="J24" s="64"/>
      <c r="K24" s="58"/>
      <c r="L24" s="59"/>
      <c r="M24" s="59"/>
      <c r="N24" s="59"/>
      <c r="O24" s="81"/>
      <c r="P24" s="81"/>
      <c r="Q24" s="82"/>
      <c r="R24" s="83"/>
      <c r="S24" s="69"/>
      <c r="T24" s="70"/>
      <c r="U24" s="71"/>
      <c r="V24" s="71"/>
      <c r="W24" s="72"/>
      <c r="X24" s="73">
        <f t="shared" si="1"/>
        <v>0</v>
      </c>
      <c r="Y24" s="74">
        <f t="shared" si="2"/>
        <v>0</v>
      </c>
      <c r="Z24" s="75"/>
      <c r="AA24" s="84">
        <f t="shared" si="3"/>
        <v>0</v>
      </c>
      <c r="AB24" s="85"/>
      <c r="AC24" s="86"/>
      <c r="AD24" s="87"/>
      <c r="AE24" s="88"/>
    </row>
    <row r="25" spans="1:31" x14ac:dyDescent="0.3">
      <c r="A25" s="107"/>
      <c r="B25" s="107"/>
      <c r="C25" s="55"/>
      <c r="D25" s="58"/>
      <c r="E25" s="59"/>
      <c r="F25" s="60">
        <f t="shared" si="0"/>
        <v>0</v>
      </c>
      <c r="G25" s="81"/>
      <c r="H25" s="62"/>
      <c r="I25" s="63"/>
      <c r="J25" s="64"/>
      <c r="K25" s="58"/>
      <c r="L25" s="59"/>
      <c r="M25" s="59"/>
      <c r="N25" s="59"/>
      <c r="O25" s="81"/>
      <c r="P25" s="81"/>
      <c r="Q25" s="82"/>
      <c r="R25" s="83"/>
      <c r="S25" s="69"/>
      <c r="T25" s="70"/>
      <c r="U25" s="71"/>
      <c r="V25" s="71"/>
      <c r="W25" s="72"/>
      <c r="X25" s="73">
        <f t="shared" si="1"/>
        <v>0</v>
      </c>
      <c r="Y25" s="74">
        <f t="shared" si="2"/>
        <v>0</v>
      </c>
      <c r="Z25" s="75"/>
      <c r="AA25" s="84">
        <f t="shared" si="3"/>
        <v>0</v>
      </c>
      <c r="AB25" s="85"/>
      <c r="AC25" s="86"/>
      <c r="AD25" s="87"/>
      <c r="AE25" s="88"/>
    </row>
    <row r="26" spans="1:31" x14ac:dyDescent="0.3">
      <c r="A26" s="107"/>
      <c r="B26" s="107"/>
      <c r="C26" s="55"/>
      <c r="D26" s="58"/>
      <c r="E26" s="59"/>
      <c r="F26" s="60">
        <f t="shared" si="0"/>
        <v>0</v>
      </c>
      <c r="G26" s="81"/>
      <c r="H26" s="62"/>
      <c r="I26" s="63"/>
      <c r="J26" s="64"/>
      <c r="K26" s="58"/>
      <c r="L26" s="59"/>
      <c r="M26" s="59"/>
      <c r="N26" s="59"/>
      <c r="O26" s="81"/>
      <c r="P26" s="81"/>
      <c r="Q26" s="82"/>
      <c r="R26" s="83"/>
      <c r="S26" s="69"/>
      <c r="T26" s="70"/>
      <c r="U26" s="71"/>
      <c r="V26" s="71"/>
      <c r="W26" s="72"/>
      <c r="X26" s="73">
        <f t="shared" si="1"/>
        <v>0</v>
      </c>
      <c r="Y26" s="74">
        <f t="shared" si="2"/>
        <v>0</v>
      </c>
      <c r="Z26" s="75"/>
      <c r="AA26" s="84">
        <f t="shared" si="3"/>
        <v>0</v>
      </c>
      <c r="AB26" s="85"/>
      <c r="AC26" s="86"/>
      <c r="AD26" s="87"/>
      <c r="AE26" s="88"/>
    </row>
    <row r="27" spans="1:31" x14ac:dyDescent="0.3">
      <c r="A27" s="107"/>
      <c r="B27" s="107"/>
      <c r="C27" s="55"/>
      <c r="D27" s="58"/>
      <c r="E27" s="59"/>
      <c r="F27" s="60">
        <f t="shared" si="0"/>
        <v>0</v>
      </c>
      <c r="G27" s="81"/>
      <c r="H27" s="62"/>
      <c r="I27" s="63"/>
      <c r="J27" s="64"/>
      <c r="K27" s="58"/>
      <c r="L27" s="59"/>
      <c r="M27" s="59"/>
      <c r="N27" s="59"/>
      <c r="O27" s="81"/>
      <c r="P27" s="81"/>
      <c r="Q27" s="82"/>
      <c r="R27" s="83"/>
      <c r="S27" s="69"/>
      <c r="T27" s="70"/>
      <c r="U27" s="71"/>
      <c r="V27" s="71"/>
      <c r="W27" s="72"/>
      <c r="X27" s="73">
        <f t="shared" si="1"/>
        <v>0</v>
      </c>
      <c r="Y27" s="74">
        <f t="shared" si="2"/>
        <v>0</v>
      </c>
      <c r="Z27" s="75"/>
      <c r="AA27" s="84">
        <f t="shared" si="3"/>
        <v>0</v>
      </c>
      <c r="AB27" s="85"/>
      <c r="AC27" s="86"/>
      <c r="AD27" s="87"/>
      <c r="AE27" s="88"/>
    </row>
    <row r="28" spans="1:31" x14ac:dyDescent="0.3">
      <c r="A28" s="107"/>
      <c r="B28" s="107"/>
      <c r="C28" s="55"/>
      <c r="D28" s="58"/>
      <c r="E28" s="59"/>
      <c r="F28" s="60">
        <f t="shared" si="0"/>
        <v>0</v>
      </c>
      <c r="G28" s="81"/>
      <c r="H28" s="62"/>
      <c r="I28" s="63"/>
      <c r="J28" s="64"/>
      <c r="K28" s="58"/>
      <c r="L28" s="59"/>
      <c r="M28" s="59"/>
      <c r="N28" s="59"/>
      <c r="O28" s="81"/>
      <c r="P28" s="81"/>
      <c r="Q28" s="82"/>
      <c r="R28" s="83"/>
      <c r="S28" s="69"/>
      <c r="T28" s="70"/>
      <c r="U28" s="71"/>
      <c r="V28" s="71"/>
      <c r="W28" s="72"/>
      <c r="X28" s="73">
        <f t="shared" si="1"/>
        <v>0</v>
      </c>
      <c r="Y28" s="74">
        <f t="shared" si="2"/>
        <v>0</v>
      </c>
      <c r="Z28" s="75"/>
      <c r="AA28" s="84">
        <f t="shared" si="3"/>
        <v>0</v>
      </c>
      <c r="AB28" s="85"/>
      <c r="AC28" s="86"/>
      <c r="AD28" s="87"/>
      <c r="AE28" s="88"/>
    </row>
    <row r="29" spans="1:31" x14ac:dyDescent="0.3">
      <c r="A29" s="107"/>
      <c r="B29" s="107"/>
      <c r="C29" s="55"/>
      <c r="D29" s="58"/>
      <c r="E29" s="59"/>
      <c r="F29" s="60">
        <f t="shared" si="0"/>
        <v>0</v>
      </c>
      <c r="G29" s="81"/>
      <c r="H29" s="62"/>
      <c r="I29" s="63"/>
      <c r="J29" s="64"/>
      <c r="K29" s="58"/>
      <c r="L29" s="59"/>
      <c r="M29" s="59"/>
      <c r="N29" s="59"/>
      <c r="O29" s="81"/>
      <c r="P29" s="81"/>
      <c r="Q29" s="82"/>
      <c r="R29" s="83"/>
      <c r="S29" s="69"/>
      <c r="T29" s="70"/>
      <c r="U29" s="71"/>
      <c r="V29" s="71"/>
      <c r="W29" s="72"/>
      <c r="X29" s="73">
        <f t="shared" si="1"/>
        <v>0</v>
      </c>
      <c r="Y29" s="74">
        <f t="shared" si="2"/>
        <v>0</v>
      </c>
      <c r="Z29" s="75"/>
      <c r="AA29" s="84">
        <f t="shared" si="3"/>
        <v>0</v>
      </c>
      <c r="AB29" s="85"/>
      <c r="AC29" s="86"/>
      <c r="AD29" s="87"/>
      <c r="AE29" s="88"/>
    </row>
    <row r="30" spans="1:31" x14ac:dyDescent="0.3">
      <c r="A30" s="107"/>
      <c r="B30" s="107"/>
      <c r="C30" s="55"/>
      <c r="D30" s="58"/>
      <c r="E30" s="59"/>
      <c r="F30" s="60">
        <f t="shared" si="0"/>
        <v>0</v>
      </c>
      <c r="G30" s="81"/>
      <c r="H30" s="62"/>
      <c r="I30" s="63"/>
      <c r="J30" s="64"/>
      <c r="K30" s="58"/>
      <c r="L30" s="59"/>
      <c r="M30" s="59"/>
      <c r="N30" s="59"/>
      <c r="O30" s="81"/>
      <c r="P30" s="81"/>
      <c r="Q30" s="82"/>
      <c r="R30" s="83"/>
      <c r="S30" s="69"/>
      <c r="T30" s="70"/>
      <c r="U30" s="71"/>
      <c r="V30" s="71"/>
      <c r="W30" s="72"/>
      <c r="X30" s="73">
        <f t="shared" si="1"/>
        <v>0</v>
      </c>
      <c r="Y30" s="74">
        <f t="shared" si="2"/>
        <v>0</v>
      </c>
      <c r="Z30" s="75"/>
      <c r="AA30" s="84">
        <f t="shared" si="3"/>
        <v>0</v>
      </c>
      <c r="AB30" s="85"/>
      <c r="AC30" s="86"/>
      <c r="AD30" s="87"/>
      <c r="AE30" s="88"/>
    </row>
    <row r="31" spans="1:31" x14ac:dyDescent="0.3">
      <c r="A31" s="107"/>
      <c r="B31" s="107"/>
      <c r="C31" s="29"/>
      <c r="D31" s="58"/>
      <c r="E31" s="59"/>
      <c r="F31" s="60">
        <f t="shared" si="0"/>
        <v>0</v>
      </c>
      <c r="G31" s="81"/>
      <c r="H31" s="62"/>
      <c r="I31" s="63"/>
      <c r="J31" s="64"/>
      <c r="K31" s="58"/>
      <c r="L31" s="59"/>
      <c r="M31" s="59"/>
      <c r="N31" s="59"/>
      <c r="O31" s="81"/>
      <c r="P31" s="81"/>
      <c r="Q31" s="82"/>
      <c r="R31" s="83"/>
      <c r="S31" s="69"/>
      <c r="T31" s="70"/>
      <c r="U31" s="71"/>
      <c r="V31" s="71"/>
      <c r="W31" s="72"/>
      <c r="X31" s="73">
        <f t="shared" si="1"/>
        <v>0</v>
      </c>
      <c r="Y31" s="74">
        <f t="shared" si="2"/>
        <v>0</v>
      </c>
      <c r="Z31" s="75"/>
      <c r="AA31" s="84">
        <f t="shared" si="3"/>
        <v>0</v>
      </c>
      <c r="AB31" s="85"/>
      <c r="AC31" s="86"/>
      <c r="AD31" s="87"/>
      <c r="AE31" s="88"/>
    </row>
    <row r="32" spans="1:31" x14ac:dyDescent="0.3">
      <c r="A32" s="107"/>
      <c r="B32" s="107"/>
      <c r="C32" s="29"/>
      <c r="D32" s="58"/>
      <c r="E32" s="59"/>
      <c r="F32" s="60">
        <f t="shared" si="0"/>
        <v>0</v>
      </c>
      <c r="G32" s="81"/>
      <c r="H32" s="62"/>
      <c r="I32" s="63"/>
      <c r="J32" s="64"/>
      <c r="K32" s="58"/>
      <c r="L32" s="59"/>
      <c r="M32" s="59"/>
      <c r="N32" s="59"/>
      <c r="O32" s="81"/>
      <c r="P32" s="81"/>
      <c r="Q32" s="82"/>
      <c r="R32" s="83"/>
      <c r="S32" s="69"/>
      <c r="T32" s="70"/>
      <c r="U32" s="71"/>
      <c r="V32" s="71"/>
      <c r="W32" s="72"/>
      <c r="X32" s="73">
        <f t="shared" si="1"/>
        <v>0</v>
      </c>
      <c r="Y32" s="74">
        <f t="shared" si="2"/>
        <v>0</v>
      </c>
      <c r="Z32" s="75"/>
      <c r="AA32" s="84">
        <f t="shared" si="3"/>
        <v>0</v>
      </c>
      <c r="AB32" s="85"/>
      <c r="AC32" s="86"/>
      <c r="AD32" s="87"/>
      <c r="AE32" s="88"/>
    </row>
    <row r="33" spans="1:31" x14ac:dyDescent="0.3">
      <c r="A33" s="107"/>
      <c r="B33" s="107"/>
      <c r="C33" s="29"/>
      <c r="D33" s="58"/>
      <c r="E33" s="59"/>
      <c r="F33" s="60">
        <f t="shared" si="0"/>
        <v>0</v>
      </c>
      <c r="G33" s="81"/>
      <c r="H33" s="62"/>
      <c r="I33" s="63"/>
      <c r="J33" s="64"/>
      <c r="K33" s="58"/>
      <c r="L33" s="59"/>
      <c r="M33" s="59"/>
      <c r="N33" s="59"/>
      <c r="O33" s="81"/>
      <c r="P33" s="81"/>
      <c r="Q33" s="82"/>
      <c r="R33" s="83"/>
      <c r="S33" s="69"/>
      <c r="T33" s="70"/>
      <c r="U33" s="71"/>
      <c r="V33" s="71"/>
      <c r="W33" s="72"/>
      <c r="X33" s="73">
        <f t="shared" si="1"/>
        <v>0</v>
      </c>
      <c r="Y33" s="74">
        <f t="shared" si="2"/>
        <v>0</v>
      </c>
      <c r="Z33" s="75"/>
      <c r="AA33" s="84">
        <f t="shared" si="3"/>
        <v>0</v>
      </c>
      <c r="AB33" s="85"/>
      <c r="AC33" s="86"/>
      <c r="AD33" s="87"/>
      <c r="AE33" s="88"/>
    </row>
    <row r="34" spans="1:31" x14ac:dyDescent="0.3">
      <c r="A34" s="107"/>
      <c r="B34" s="107"/>
      <c r="C34" s="29"/>
      <c r="D34" s="58"/>
      <c r="E34" s="59"/>
      <c r="F34" s="60">
        <f t="shared" si="0"/>
        <v>0</v>
      </c>
      <c r="G34" s="81"/>
      <c r="H34" s="62"/>
      <c r="I34" s="63"/>
      <c r="J34" s="64"/>
      <c r="K34" s="58"/>
      <c r="L34" s="59"/>
      <c r="M34" s="59"/>
      <c r="N34" s="59"/>
      <c r="O34" s="81"/>
      <c r="P34" s="81"/>
      <c r="Q34" s="82"/>
      <c r="R34" s="83"/>
      <c r="S34" s="69"/>
      <c r="T34" s="70"/>
      <c r="U34" s="71"/>
      <c r="V34" s="71"/>
      <c r="W34" s="72"/>
      <c r="X34" s="73">
        <f t="shared" si="1"/>
        <v>0</v>
      </c>
      <c r="Y34" s="74">
        <f t="shared" si="2"/>
        <v>0</v>
      </c>
      <c r="Z34" s="75"/>
      <c r="AA34" s="84">
        <f t="shared" si="3"/>
        <v>0</v>
      </c>
      <c r="AB34" s="85"/>
      <c r="AC34" s="86"/>
      <c r="AD34" s="87"/>
      <c r="AE34" s="88"/>
    </row>
    <row r="35" spans="1:31" x14ac:dyDescent="0.3">
      <c r="A35" s="107"/>
      <c r="B35" s="107"/>
      <c r="C35" s="29"/>
      <c r="D35" s="58"/>
      <c r="E35" s="59"/>
      <c r="F35" s="60">
        <f t="shared" si="0"/>
        <v>0</v>
      </c>
      <c r="G35" s="81"/>
      <c r="H35" s="62"/>
      <c r="I35" s="63"/>
      <c r="J35" s="64"/>
      <c r="K35" s="58"/>
      <c r="L35" s="59"/>
      <c r="M35" s="59"/>
      <c r="N35" s="59"/>
      <c r="O35" s="81"/>
      <c r="P35" s="81"/>
      <c r="Q35" s="82"/>
      <c r="R35" s="83"/>
      <c r="S35" s="69"/>
      <c r="T35" s="70"/>
      <c r="U35" s="71"/>
      <c r="V35" s="71"/>
      <c r="W35" s="72"/>
      <c r="X35" s="73">
        <f t="shared" si="1"/>
        <v>0</v>
      </c>
      <c r="Y35" s="74">
        <f t="shared" si="2"/>
        <v>0</v>
      </c>
      <c r="Z35" s="75"/>
      <c r="AA35" s="84">
        <f t="shared" si="3"/>
        <v>0</v>
      </c>
      <c r="AB35" s="85"/>
      <c r="AC35" s="86"/>
      <c r="AD35" s="87"/>
      <c r="AE35" s="88"/>
    </row>
    <row r="36" spans="1:31" x14ac:dyDescent="0.3">
      <c r="A36" s="107"/>
      <c r="B36" s="107"/>
      <c r="C36" s="29"/>
      <c r="D36" s="58"/>
      <c r="E36" s="59"/>
      <c r="F36" s="60">
        <f t="shared" si="0"/>
        <v>0</v>
      </c>
      <c r="G36" s="81"/>
      <c r="H36" s="62"/>
      <c r="I36" s="63"/>
      <c r="J36" s="64"/>
      <c r="K36" s="58"/>
      <c r="L36" s="59"/>
      <c r="M36" s="59"/>
      <c r="N36" s="59"/>
      <c r="O36" s="81"/>
      <c r="P36" s="81"/>
      <c r="Q36" s="82"/>
      <c r="R36" s="83"/>
      <c r="S36" s="69"/>
      <c r="T36" s="70"/>
      <c r="U36" s="71"/>
      <c r="V36" s="71"/>
      <c r="W36" s="72"/>
      <c r="X36" s="73">
        <f t="shared" si="1"/>
        <v>0</v>
      </c>
      <c r="Y36" s="74">
        <f t="shared" si="2"/>
        <v>0</v>
      </c>
      <c r="Z36" s="75"/>
      <c r="AA36" s="84">
        <f t="shared" si="3"/>
        <v>0</v>
      </c>
      <c r="AB36" s="85"/>
      <c r="AC36" s="86"/>
      <c r="AD36" s="87"/>
      <c r="AE36" s="88"/>
    </row>
    <row r="37" spans="1:31" x14ac:dyDescent="0.3">
      <c r="A37" s="107"/>
      <c r="B37" s="107"/>
      <c r="C37" s="29"/>
      <c r="D37" s="58"/>
      <c r="E37" s="59"/>
      <c r="F37" s="60">
        <f t="shared" si="0"/>
        <v>0</v>
      </c>
      <c r="G37" s="81"/>
      <c r="H37" s="62"/>
      <c r="I37" s="63"/>
      <c r="J37" s="64"/>
      <c r="K37" s="58"/>
      <c r="L37" s="59"/>
      <c r="M37" s="59"/>
      <c r="N37" s="59"/>
      <c r="O37" s="81"/>
      <c r="P37" s="81"/>
      <c r="Q37" s="82"/>
      <c r="R37" s="83"/>
      <c r="S37" s="69"/>
      <c r="T37" s="70"/>
      <c r="U37" s="71"/>
      <c r="V37" s="71"/>
      <c r="W37" s="72"/>
      <c r="X37" s="73">
        <f t="shared" si="1"/>
        <v>0</v>
      </c>
      <c r="Y37" s="74">
        <f t="shared" si="2"/>
        <v>0</v>
      </c>
      <c r="Z37" s="75"/>
      <c r="AA37" s="84">
        <f t="shared" si="3"/>
        <v>0</v>
      </c>
      <c r="AB37" s="85"/>
      <c r="AC37" s="86"/>
      <c r="AD37" s="87"/>
      <c r="AE37" s="88"/>
    </row>
    <row r="38" spans="1:31" x14ac:dyDescent="0.3">
      <c r="A38" s="107"/>
      <c r="B38" s="107"/>
      <c r="C38" s="29"/>
      <c r="D38" s="58"/>
      <c r="E38" s="59"/>
      <c r="F38" s="60">
        <f t="shared" si="0"/>
        <v>0</v>
      </c>
      <c r="G38" s="81"/>
      <c r="H38" s="62"/>
      <c r="I38" s="63"/>
      <c r="J38" s="64"/>
      <c r="K38" s="58"/>
      <c r="L38" s="59"/>
      <c r="M38" s="59"/>
      <c r="N38" s="59"/>
      <c r="O38" s="81"/>
      <c r="P38" s="81"/>
      <c r="Q38" s="82"/>
      <c r="R38" s="83"/>
      <c r="S38" s="69"/>
      <c r="T38" s="70"/>
      <c r="U38" s="71"/>
      <c r="V38" s="71"/>
      <c r="W38" s="72"/>
      <c r="X38" s="73">
        <f t="shared" si="1"/>
        <v>0</v>
      </c>
      <c r="Y38" s="74">
        <f t="shared" si="2"/>
        <v>0</v>
      </c>
      <c r="Z38" s="75"/>
      <c r="AA38" s="84">
        <f t="shared" si="3"/>
        <v>0</v>
      </c>
      <c r="AB38" s="85"/>
      <c r="AC38" s="86"/>
      <c r="AD38" s="87"/>
      <c r="AE38" s="88"/>
    </row>
    <row r="39" spans="1:31" x14ac:dyDescent="0.3">
      <c r="A39" s="107"/>
      <c r="B39" s="107"/>
      <c r="C39" s="29"/>
      <c r="D39" s="58"/>
      <c r="E39" s="59"/>
      <c r="F39" s="60">
        <f t="shared" si="0"/>
        <v>0</v>
      </c>
      <c r="G39" s="81"/>
      <c r="H39" s="62"/>
      <c r="I39" s="63"/>
      <c r="J39" s="64"/>
      <c r="K39" s="58"/>
      <c r="L39" s="59"/>
      <c r="M39" s="59"/>
      <c r="N39" s="59"/>
      <c r="O39" s="81"/>
      <c r="P39" s="81"/>
      <c r="Q39" s="82"/>
      <c r="R39" s="83"/>
      <c r="S39" s="69"/>
      <c r="T39" s="70"/>
      <c r="U39" s="71"/>
      <c r="V39" s="71"/>
      <c r="W39" s="72"/>
      <c r="X39" s="73">
        <f t="shared" si="1"/>
        <v>0</v>
      </c>
      <c r="Y39" s="74">
        <f t="shared" si="2"/>
        <v>0</v>
      </c>
      <c r="Z39" s="75"/>
      <c r="AA39" s="84">
        <f t="shared" si="3"/>
        <v>0</v>
      </c>
      <c r="AB39" s="85"/>
      <c r="AC39" s="86"/>
      <c r="AD39" s="87"/>
      <c r="AE39" s="88"/>
    </row>
    <row r="40" spans="1:31" x14ac:dyDescent="0.3">
      <c r="A40" s="107"/>
      <c r="B40" s="107"/>
      <c r="C40" s="29"/>
      <c r="D40" s="58"/>
      <c r="E40" s="59"/>
      <c r="F40" s="60">
        <f t="shared" si="0"/>
        <v>0</v>
      </c>
      <c r="G40" s="81"/>
      <c r="H40" s="62"/>
      <c r="I40" s="63"/>
      <c r="J40" s="64"/>
      <c r="K40" s="58"/>
      <c r="L40" s="59"/>
      <c r="M40" s="59"/>
      <c r="N40" s="59"/>
      <c r="O40" s="81"/>
      <c r="P40" s="81"/>
      <c r="Q40" s="82"/>
      <c r="R40" s="83"/>
      <c r="S40" s="69"/>
      <c r="T40" s="70"/>
      <c r="U40" s="71"/>
      <c r="V40" s="71"/>
      <c r="W40" s="72"/>
      <c r="X40" s="73">
        <f t="shared" si="1"/>
        <v>0</v>
      </c>
      <c r="Y40" s="74">
        <f t="shared" si="2"/>
        <v>0</v>
      </c>
      <c r="Z40" s="75"/>
      <c r="AA40" s="84">
        <f t="shared" si="3"/>
        <v>0</v>
      </c>
      <c r="AB40" s="85"/>
      <c r="AC40" s="86"/>
      <c r="AD40" s="87"/>
      <c r="AE40" s="88"/>
    </row>
    <row r="41" spans="1:31" x14ac:dyDescent="0.3">
      <c r="A41" s="107"/>
      <c r="B41" s="107"/>
      <c r="C41" s="29"/>
      <c r="D41" s="58"/>
      <c r="E41" s="59"/>
      <c r="F41" s="60">
        <f t="shared" si="0"/>
        <v>0</v>
      </c>
      <c r="G41" s="81"/>
      <c r="H41" s="62"/>
      <c r="I41" s="63"/>
      <c r="J41" s="64"/>
      <c r="K41" s="58"/>
      <c r="L41" s="59"/>
      <c r="M41" s="59"/>
      <c r="N41" s="59"/>
      <c r="O41" s="81"/>
      <c r="P41" s="81"/>
      <c r="Q41" s="82"/>
      <c r="R41" s="83"/>
      <c r="S41" s="69"/>
      <c r="T41" s="70"/>
      <c r="U41" s="71"/>
      <c r="V41" s="71"/>
      <c r="W41" s="72"/>
      <c r="X41" s="73">
        <f t="shared" si="1"/>
        <v>0</v>
      </c>
      <c r="Y41" s="74">
        <f t="shared" si="2"/>
        <v>0</v>
      </c>
      <c r="Z41" s="75"/>
      <c r="AA41" s="84">
        <f t="shared" si="3"/>
        <v>0</v>
      </c>
      <c r="AB41" s="85"/>
      <c r="AC41" s="86"/>
      <c r="AD41" s="87"/>
      <c r="AE41" s="88"/>
    </row>
    <row r="42" spans="1:31" x14ac:dyDescent="0.3">
      <c r="A42" s="107"/>
      <c r="B42" s="107"/>
      <c r="C42" s="29"/>
      <c r="D42" s="58"/>
      <c r="E42" s="59"/>
      <c r="F42" s="60">
        <f t="shared" si="0"/>
        <v>0</v>
      </c>
      <c r="G42" s="81"/>
      <c r="H42" s="62"/>
      <c r="I42" s="63"/>
      <c r="J42" s="64"/>
      <c r="K42" s="58"/>
      <c r="L42" s="59"/>
      <c r="M42" s="59"/>
      <c r="N42" s="59"/>
      <c r="O42" s="81"/>
      <c r="P42" s="81"/>
      <c r="Q42" s="82"/>
      <c r="R42" s="83"/>
      <c r="S42" s="69"/>
      <c r="T42" s="108"/>
      <c r="U42" s="109"/>
      <c r="V42" s="109"/>
      <c r="W42" s="75"/>
      <c r="X42" s="73">
        <f t="shared" si="1"/>
        <v>0</v>
      </c>
      <c r="Y42" s="74">
        <f t="shared" si="2"/>
        <v>0</v>
      </c>
      <c r="Z42" s="75"/>
      <c r="AA42" s="84">
        <f t="shared" si="3"/>
        <v>0</v>
      </c>
      <c r="AB42" s="85"/>
      <c r="AC42" s="86"/>
      <c r="AD42" s="87"/>
      <c r="AE42" s="88"/>
    </row>
    <row r="43" spans="1:31" x14ac:dyDescent="0.3">
      <c r="A43" s="107"/>
      <c r="B43" s="107"/>
      <c r="C43" s="29"/>
      <c r="D43" s="58"/>
      <c r="E43" s="59"/>
      <c r="F43" s="60">
        <f t="shared" si="0"/>
        <v>0</v>
      </c>
      <c r="G43" s="81"/>
      <c r="H43" s="62"/>
      <c r="I43" s="63"/>
      <c r="J43" s="64"/>
      <c r="K43" s="58"/>
      <c r="L43" s="59"/>
      <c r="M43" s="59"/>
      <c r="N43" s="59"/>
      <c r="O43" s="81"/>
      <c r="P43" s="81"/>
      <c r="Q43" s="82"/>
      <c r="R43" s="83"/>
      <c r="S43" s="69"/>
      <c r="T43" s="108"/>
      <c r="U43" s="109"/>
      <c r="V43" s="109"/>
      <c r="W43" s="75"/>
      <c r="X43" s="73">
        <f t="shared" si="1"/>
        <v>0</v>
      </c>
      <c r="Y43" s="74">
        <f t="shared" si="2"/>
        <v>0</v>
      </c>
      <c r="Z43" s="75"/>
      <c r="AA43" s="84">
        <f t="shared" si="3"/>
        <v>0</v>
      </c>
      <c r="AB43" s="85"/>
      <c r="AC43" s="86"/>
      <c r="AD43" s="87"/>
      <c r="AE43" s="88"/>
    </row>
    <row r="44" spans="1:31" x14ac:dyDescent="0.3">
      <c r="A44" s="107"/>
      <c r="B44" s="107"/>
      <c r="C44" s="29"/>
      <c r="D44" s="110"/>
      <c r="E44" s="111"/>
      <c r="F44" s="112">
        <f t="shared" si="0"/>
        <v>0</v>
      </c>
      <c r="G44" s="113"/>
      <c r="H44" s="114"/>
      <c r="I44" s="115"/>
      <c r="J44" s="116"/>
      <c r="K44" s="110"/>
      <c r="L44" s="111"/>
      <c r="M44" s="111"/>
      <c r="N44" s="111"/>
      <c r="O44" s="113"/>
      <c r="P44" s="113"/>
      <c r="Q44" s="117"/>
      <c r="R44" s="118"/>
      <c r="S44" s="119"/>
      <c r="T44" s="120"/>
      <c r="U44" s="121"/>
      <c r="V44" s="121"/>
      <c r="W44" s="122"/>
      <c r="X44" s="123">
        <f t="shared" si="1"/>
        <v>0</v>
      </c>
      <c r="Y44" s="124">
        <f t="shared" si="2"/>
        <v>0</v>
      </c>
      <c r="Z44" s="122"/>
      <c r="AA44" s="125">
        <f t="shared" si="3"/>
        <v>0</v>
      </c>
      <c r="AB44" s="126"/>
      <c r="AC44" s="127"/>
      <c r="AD44" s="128"/>
      <c r="AE44" s="129"/>
    </row>
    <row r="45" spans="1:31" ht="14.25" customHeight="1" x14ac:dyDescent="0.3">
      <c r="A45" s="130"/>
      <c r="B45" s="130"/>
      <c r="C45" s="130"/>
      <c r="D45" s="130"/>
      <c r="E45" s="130"/>
      <c r="F45" s="130"/>
      <c r="G45" s="130"/>
      <c r="H45" s="130"/>
      <c r="I45" s="131"/>
      <c r="J45" s="130"/>
      <c r="K45" s="132"/>
      <c r="L45" s="132"/>
      <c r="M45" s="132"/>
      <c r="N45" s="132"/>
      <c r="O45" s="132"/>
      <c r="P45" s="132"/>
      <c r="Q45" s="132"/>
      <c r="R45" s="130"/>
      <c r="S45" s="130"/>
      <c r="T45" s="130"/>
      <c r="U45" s="130"/>
      <c r="V45" s="130"/>
      <c r="W45" s="130"/>
      <c r="X45" s="130"/>
      <c r="Y45" s="133"/>
      <c r="Z45" s="130"/>
      <c r="AA45" s="134"/>
      <c r="AB45" s="130"/>
      <c r="AC45" s="130"/>
      <c r="AD45" s="130"/>
      <c r="AE45" s="130"/>
    </row>
    <row r="46" spans="1:31" ht="14.25" customHeight="1" x14ac:dyDescent="0.3">
      <c r="A46" s="130"/>
      <c r="B46" s="130"/>
      <c r="C46" s="130"/>
      <c r="D46" s="130"/>
      <c r="E46" s="130"/>
      <c r="F46" s="130"/>
      <c r="G46" s="130"/>
      <c r="H46" s="130"/>
      <c r="I46" s="131"/>
      <c r="J46" s="135">
        <f>SUM(J8:J44)</f>
        <v>10770</v>
      </c>
      <c r="K46" s="304" t="s">
        <v>37</v>
      </c>
      <c r="L46" s="305"/>
      <c r="M46" s="305"/>
      <c r="N46" s="305"/>
      <c r="O46" s="305"/>
      <c r="P46" s="305"/>
      <c r="Q46" s="306"/>
      <c r="R46" s="130"/>
      <c r="S46" s="130"/>
      <c r="T46" s="136">
        <f>SUM(T8:T41)</f>
        <v>32</v>
      </c>
      <c r="U46" s="136">
        <f>SUM(U8:U41)</f>
        <v>0</v>
      </c>
      <c r="V46" s="136">
        <f>SUM(V8:V41)</f>
        <v>0</v>
      </c>
      <c r="W46" s="136">
        <f>SUM(W8:W41)</f>
        <v>0</v>
      </c>
      <c r="X46" s="137">
        <f>SUM(X8:X41)</f>
        <v>32</v>
      </c>
      <c r="Y46" s="138">
        <f>SUM(Y8:Y39)</f>
        <v>3680</v>
      </c>
      <c r="Z46" s="139" t="s">
        <v>31</v>
      </c>
      <c r="AA46" s="140">
        <f>SUM(AA8:AA42)</f>
        <v>14450</v>
      </c>
      <c r="AB46" s="130"/>
      <c r="AD46" s="130"/>
      <c r="AE46" s="130"/>
    </row>
    <row r="47" spans="1:31" x14ac:dyDescent="0.3">
      <c r="A47" s="130"/>
      <c r="B47" s="130"/>
      <c r="C47" s="130"/>
      <c r="D47" s="130"/>
      <c r="E47" s="130"/>
      <c r="F47" s="130"/>
      <c r="G47" s="130"/>
      <c r="H47" s="130"/>
      <c r="I47" s="131"/>
      <c r="J47" s="130"/>
      <c r="K47" s="132"/>
      <c r="L47" s="132"/>
      <c r="M47" s="132"/>
      <c r="N47" s="132"/>
      <c r="O47" s="132"/>
      <c r="P47" s="132"/>
      <c r="Q47" s="132"/>
      <c r="R47" s="130"/>
      <c r="S47" s="130"/>
      <c r="T47" s="130"/>
      <c r="U47" s="130"/>
      <c r="V47" s="130"/>
      <c r="W47" s="130"/>
      <c r="X47" s="130"/>
      <c r="Y47" s="133"/>
      <c r="Z47" s="130"/>
      <c r="AA47" s="134"/>
      <c r="AB47" s="130"/>
      <c r="AC47" s="141" t="s">
        <v>38</v>
      </c>
      <c r="AD47" s="130"/>
      <c r="AE47" s="130"/>
    </row>
    <row r="48" spans="1:31" x14ac:dyDescent="0.3">
      <c r="A48" s="130"/>
      <c r="B48" s="130"/>
      <c r="C48" s="130"/>
      <c r="D48" s="130"/>
      <c r="E48" s="130"/>
      <c r="F48" s="130"/>
      <c r="G48" s="130"/>
      <c r="H48" s="130"/>
      <c r="I48" s="131"/>
      <c r="J48" s="130"/>
      <c r="K48" s="132"/>
      <c r="L48" s="132"/>
      <c r="M48" s="132"/>
      <c r="N48" s="132"/>
      <c r="O48" s="132"/>
      <c r="P48" s="132"/>
      <c r="Q48" s="132"/>
      <c r="R48" s="130"/>
      <c r="S48" s="130"/>
      <c r="T48" s="130"/>
      <c r="U48" s="130"/>
      <c r="V48" s="130"/>
      <c r="W48" s="130"/>
      <c r="X48" s="130"/>
      <c r="Y48" s="133"/>
      <c r="Z48" s="130"/>
      <c r="AA48" s="134"/>
      <c r="AB48" s="130"/>
      <c r="AC48" s="141" t="s">
        <v>39</v>
      </c>
      <c r="AD48" s="130"/>
      <c r="AE48" s="130"/>
    </row>
    <row r="49" spans="1:31" x14ac:dyDescent="0.3">
      <c r="A49" s="130"/>
      <c r="B49" s="130"/>
      <c r="C49" s="130"/>
      <c r="D49" s="130"/>
      <c r="E49" s="130"/>
      <c r="F49" s="130"/>
      <c r="G49" s="130"/>
      <c r="H49" s="130"/>
      <c r="I49" s="131"/>
      <c r="J49" s="130"/>
      <c r="K49" s="132"/>
      <c r="L49" s="132"/>
      <c r="M49" s="132"/>
      <c r="N49" s="132"/>
      <c r="O49" s="132"/>
      <c r="P49" s="132"/>
      <c r="Q49" s="132"/>
      <c r="R49" s="130"/>
      <c r="S49" s="130"/>
      <c r="T49" s="130"/>
      <c r="U49" s="130"/>
      <c r="V49" s="130"/>
      <c r="W49" s="130"/>
      <c r="X49" s="130"/>
      <c r="Y49" s="133"/>
      <c r="Z49" s="130"/>
      <c r="AA49" s="134"/>
      <c r="AB49" s="130"/>
      <c r="AC49" s="141" t="s">
        <v>40</v>
      </c>
      <c r="AD49" s="130"/>
      <c r="AE49" s="130"/>
    </row>
    <row r="50" spans="1:31" x14ac:dyDescent="0.3">
      <c r="A50" s="130"/>
      <c r="B50" s="130"/>
      <c r="C50" s="130"/>
      <c r="D50" s="130"/>
      <c r="E50" s="130"/>
      <c r="F50" s="130"/>
      <c r="G50" s="130"/>
      <c r="H50" s="130"/>
      <c r="I50" s="131"/>
      <c r="J50" s="130"/>
      <c r="K50" s="132"/>
      <c r="L50" s="132"/>
      <c r="M50" s="132"/>
      <c r="N50" s="132"/>
      <c r="O50" s="132"/>
      <c r="P50" s="132"/>
      <c r="Q50" s="132"/>
      <c r="R50" s="130"/>
      <c r="S50" s="130"/>
      <c r="T50" s="130"/>
      <c r="U50" s="130"/>
      <c r="V50" s="130"/>
      <c r="W50" s="130"/>
      <c r="X50" s="130"/>
      <c r="Y50" s="133"/>
      <c r="Z50" s="130"/>
      <c r="AA50" s="134"/>
      <c r="AB50" s="130"/>
      <c r="AC50" s="141" t="s">
        <v>41</v>
      </c>
      <c r="AD50" s="130"/>
      <c r="AE50" s="130"/>
    </row>
    <row r="51" spans="1:31" x14ac:dyDescent="0.3">
      <c r="A51" s="130"/>
      <c r="B51" s="130"/>
      <c r="C51" s="130"/>
      <c r="D51" s="130"/>
      <c r="E51" s="130"/>
      <c r="F51" s="130"/>
      <c r="G51" s="130"/>
      <c r="H51" s="130"/>
      <c r="I51" s="131"/>
      <c r="J51" s="130"/>
      <c r="K51" s="132"/>
      <c r="L51" s="132"/>
      <c r="M51" s="132"/>
      <c r="N51" s="132"/>
      <c r="O51" s="132"/>
      <c r="P51" s="132"/>
      <c r="Q51" s="132"/>
      <c r="R51" s="130"/>
      <c r="S51" s="130"/>
      <c r="T51" s="130"/>
      <c r="U51" s="130"/>
      <c r="V51" s="130"/>
      <c r="W51" s="130"/>
      <c r="X51" s="130"/>
      <c r="Y51" s="133"/>
      <c r="Z51" s="130"/>
      <c r="AA51" s="134"/>
      <c r="AB51" s="130"/>
      <c r="AC51" s="141" t="s">
        <v>42</v>
      </c>
      <c r="AD51" s="130"/>
      <c r="AE51" s="130"/>
    </row>
    <row r="52" spans="1:31" ht="14.25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1"/>
      <c r="J52" s="130"/>
      <c r="K52" s="132"/>
      <c r="L52" s="132"/>
      <c r="M52" s="132"/>
      <c r="N52" s="132"/>
      <c r="O52" s="132"/>
      <c r="P52" s="132"/>
      <c r="Q52" s="132"/>
      <c r="R52" s="130"/>
      <c r="S52" s="130"/>
      <c r="T52" s="130"/>
      <c r="U52" s="130"/>
      <c r="V52" s="130"/>
      <c r="W52" s="130"/>
      <c r="X52" s="130"/>
      <c r="Y52" s="133"/>
      <c r="Z52" s="130"/>
      <c r="AA52" s="134"/>
      <c r="AB52" s="130"/>
      <c r="AC52" s="130"/>
      <c r="AD52" s="130"/>
      <c r="AE52" s="130"/>
    </row>
    <row r="53" spans="1:31" ht="14.25" customHeight="1" x14ac:dyDescent="0.3">
      <c r="A53" s="130"/>
      <c r="B53" s="130"/>
      <c r="C53" s="130"/>
      <c r="D53" s="130"/>
      <c r="E53" s="130"/>
      <c r="F53" s="130"/>
      <c r="G53" s="130"/>
      <c r="H53" s="130"/>
      <c r="I53" s="131"/>
      <c r="J53" s="130"/>
      <c r="K53" s="132"/>
      <c r="L53" s="132"/>
      <c r="M53" s="132"/>
      <c r="N53" s="132"/>
      <c r="O53" s="132"/>
      <c r="P53" s="132"/>
      <c r="Q53" s="132"/>
      <c r="R53" s="130"/>
      <c r="S53" s="130"/>
      <c r="T53" s="130"/>
      <c r="U53" s="130"/>
      <c r="V53" s="130"/>
      <c r="W53" s="130"/>
      <c r="X53" s="130"/>
      <c r="Y53" s="133"/>
      <c r="Z53" s="130"/>
      <c r="AA53" s="134"/>
      <c r="AB53" s="130"/>
      <c r="AC53" s="130"/>
      <c r="AD53" s="130"/>
      <c r="AE53" s="130"/>
    </row>
    <row r="54" spans="1:31" ht="14.25" customHeight="1" x14ac:dyDescent="0.3">
      <c r="A54" s="130"/>
      <c r="B54" s="130"/>
      <c r="C54" s="130"/>
      <c r="D54" s="130"/>
      <c r="E54" s="130"/>
      <c r="F54" s="130"/>
      <c r="G54" s="130"/>
      <c r="H54" s="130"/>
      <c r="I54" s="131"/>
      <c r="J54" s="130"/>
      <c r="K54" s="132"/>
      <c r="L54" s="132"/>
      <c r="M54" s="132"/>
      <c r="N54" s="132"/>
      <c r="O54" s="132"/>
      <c r="P54" s="132"/>
      <c r="Q54" s="132"/>
      <c r="R54" s="130"/>
      <c r="S54" s="130"/>
      <c r="T54" s="130"/>
      <c r="U54" s="130"/>
      <c r="V54" s="130"/>
      <c r="W54" s="130"/>
      <c r="X54" s="130"/>
      <c r="Y54" s="133"/>
      <c r="Z54" s="130"/>
      <c r="AA54" s="134"/>
      <c r="AB54" s="130"/>
      <c r="AC54" s="130"/>
      <c r="AD54" s="130"/>
      <c r="AE54" s="130"/>
    </row>
    <row r="55" spans="1:31" ht="14.25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1"/>
      <c r="J55" s="130"/>
      <c r="K55" s="132"/>
      <c r="L55" s="132"/>
      <c r="M55" s="132"/>
      <c r="N55" s="132"/>
      <c r="O55" s="132"/>
      <c r="P55" s="132"/>
      <c r="Q55" s="132"/>
      <c r="R55" s="130"/>
      <c r="S55" s="130"/>
      <c r="T55" s="130"/>
      <c r="U55" s="130"/>
      <c r="V55" s="130"/>
      <c r="W55" s="130"/>
      <c r="X55" s="130"/>
      <c r="Y55" s="133"/>
      <c r="Z55" s="130"/>
      <c r="AA55" s="134"/>
      <c r="AB55" s="130"/>
      <c r="AC55" s="130"/>
      <c r="AD55" s="130"/>
      <c r="AE55" s="130"/>
    </row>
    <row r="56" spans="1:31" ht="14.25" customHeight="1" x14ac:dyDescent="0.3">
      <c r="A56" s="130"/>
      <c r="B56" s="130"/>
      <c r="C56" s="130"/>
      <c r="D56" s="130"/>
      <c r="E56" s="130"/>
      <c r="F56" s="130"/>
      <c r="G56" s="130"/>
      <c r="H56" s="130"/>
      <c r="I56" s="131"/>
      <c r="J56" s="130"/>
      <c r="K56" s="132"/>
      <c r="L56" s="132"/>
      <c r="M56" s="132"/>
      <c r="N56" s="132"/>
      <c r="O56" s="132"/>
      <c r="P56" s="132"/>
      <c r="Q56" s="132"/>
      <c r="R56" s="130"/>
      <c r="S56" s="130"/>
      <c r="T56" s="130"/>
      <c r="U56" s="130"/>
      <c r="V56" s="130"/>
      <c r="W56" s="130"/>
      <c r="X56" s="130"/>
      <c r="Y56" s="133"/>
      <c r="Z56" s="130"/>
      <c r="AA56" s="134"/>
      <c r="AB56" s="130"/>
      <c r="AC56" s="130"/>
      <c r="AD56" s="130"/>
      <c r="AE56" s="130"/>
    </row>
    <row r="57" spans="1:31" ht="14.25" customHeight="1" x14ac:dyDescent="0.3">
      <c r="A57" s="130"/>
      <c r="B57" s="130"/>
      <c r="C57" s="130"/>
      <c r="D57" s="130"/>
      <c r="E57" s="130"/>
      <c r="F57" s="130"/>
      <c r="G57" s="130"/>
      <c r="H57" s="130"/>
      <c r="I57" s="131"/>
      <c r="J57" s="130"/>
      <c r="K57" s="132"/>
      <c r="L57" s="132"/>
      <c r="M57" s="132"/>
      <c r="N57" s="132"/>
      <c r="O57" s="132"/>
      <c r="P57" s="132"/>
      <c r="Q57" s="132"/>
      <c r="R57" s="130"/>
      <c r="S57" s="130"/>
      <c r="T57" s="130"/>
      <c r="U57" s="130"/>
      <c r="V57" s="130"/>
      <c r="W57" s="130"/>
      <c r="X57" s="130"/>
      <c r="Y57" s="133"/>
      <c r="Z57" s="130"/>
      <c r="AA57" s="134"/>
      <c r="AB57" s="130"/>
      <c r="AC57" s="130"/>
      <c r="AD57" s="130"/>
      <c r="AE57" s="130"/>
    </row>
    <row r="58" spans="1:31" ht="14.25" customHeight="1" x14ac:dyDescent="0.3">
      <c r="A58" s="130"/>
      <c r="B58" s="130"/>
      <c r="C58" s="130"/>
      <c r="D58" s="130"/>
      <c r="E58" s="130"/>
      <c r="F58" s="130"/>
      <c r="G58" s="130"/>
      <c r="H58" s="130"/>
      <c r="I58" s="131"/>
      <c r="J58" s="130"/>
      <c r="K58" s="132"/>
      <c r="L58" s="132"/>
      <c r="M58" s="132"/>
      <c r="N58" s="132"/>
      <c r="O58" s="132"/>
      <c r="P58" s="132"/>
      <c r="Q58" s="132"/>
      <c r="R58" s="130"/>
      <c r="S58" s="130"/>
      <c r="T58" s="130"/>
      <c r="U58" s="130"/>
      <c r="V58" s="130"/>
      <c r="W58" s="130"/>
      <c r="X58" s="130"/>
      <c r="Y58" s="133"/>
      <c r="Z58" s="130"/>
      <c r="AA58" s="134"/>
      <c r="AB58" s="130"/>
      <c r="AC58" s="130"/>
      <c r="AD58" s="130"/>
      <c r="AE58" s="130"/>
    </row>
    <row r="59" spans="1:31" ht="14.2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1"/>
      <c r="J59" s="130"/>
      <c r="K59" s="132"/>
      <c r="L59" s="132"/>
      <c r="M59" s="132"/>
      <c r="N59" s="132"/>
      <c r="O59" s="132"/>
      <c r="P59" s="132"/>
      <c r="Q59" s="132"/>
      <c r="R59" s="130"/>
      <c r="S59" s="130"/>
      <c r="T59" s="130"/>
      <c r="U59" s="130"/>
      <c r="V59" s="130"/>
      <c r="W59" s="130"/>
      <c r="X59" s="130"/>
      <c r="Y59" s="133"/>
      <c r="Z59" s="130"/>
      <c r="AA59" s="134"/>
      <c r="AB59" s="130"/>
      <c r="AC59" s="130"/>
      <c r="AD59" s="130"/>
      <c r="AE59" s="130"/>
    </row>
    <row r="60" spans="1:31" ht="14.25" customHeight="1" x14ac:dyDescent="0.3">
      <c r="A60" s="130"/>
      <c r="B60" s="130"/>
      <c r="C60" s="130"/>
      <c r="D60" s="130"/>
      <c r="E60" s="130"/>
      <c r="F60" s="130"/>
      <c r="G60" s="130"/>
      <c r="H60" s="130"/>
      <c r="I60" s="131"/>
      <c r="J60" s="130"/>
      <c r="K60" s="132"/>
      <c r="L60" s="132"/>
      <c r="M60" s="132"/>
      <c r="N60" s="132"/>
      <c r="O60" s="132"/>
      <c r="P60" s="132"/>
      <c r="Q60" s="132"/>
      <c r="R60" s="130"/>
      <c r="S60" s="130"/>
      <c r="T60" s="130"/>
      <c r="U60" s="130"/>
      <c r="V60" s="130"/>
      <c r="W60" s="130"/>
      <c r="X60" s="130"/>
      <c r="Y60" s="133"/>
      <c r="Z60" s="130"/>
      <c r="AA60" s="134"/>
      <c r="AB60" s="130"/>
      <c r="AC60" s="130"/>
      <c r="AD60" s="130"/>
      <c r="AE60" s="130"/>
    </row>
    <row r="61" spans="1:31" ht="14.25" customHeight="1" x14ac:dyDescent="0.3">
      <c r="A61" s="130"/>
      <c r="B61" s="130"/>
      <c r="C61" s="130"/>
      <c r="D61" s="130"/>
      <c r="E61" s="130"/>
      <c r="F61" s="130"/>
      <c r="G61" s="130"/>
      <c r="H61" s="130"/>
      <c r="I61" s="131"/>
      <c r="J61" s="130"/>
      <c r="K61" s="132"/>
      <c r="L61" s="132"/>
      <c r="M61" s="132"/>
      <c r="N61" s="132"/>
      <c r="O61" s="132"/>
      <c r="P61" s="132"/>
      <c r="Q61" s="132"/>
      <c r="R61" s="130"/>
      <c r="S61" s="130"/>
      <c r="T61" s="130"/>
      <c r="U61" s="130"/>
      <c r="V61" s="130"/>
      <c r="W61" s="130"/>
      <c r="X61" s="130"/>
      <c r="Y61" s="133"/>
      <c r="Z61" s="130"/>
      <c r="AA61" s="134"/>
      <c r="AB61" s="130"/>
      <c r="AC61" s="130"/>
      <c r="AD61" s="130"/>
      <c r="AE61" s="130"/>
    </row>
    <row r="62" spans="1:31" ht="14.25" customHeight="1" x14ac:dyDescent="0.3">
      <c r="A62" s="130"/>
      <c r="B62" s="130"/>
      <c r="C62" s="130"/>
      <c r="D62" s="130"/>
      <c r="E62" s="130"/>
      <c r="F62" s="130"/>
      <c r="G62" s="130"/>
      <c r="H62" s="130"/>
      <c r="I62" s="131"/>
      <c r="J62" s="130"/>
      <c r="K62" s="132"/>
      <c r="L62" s="132"/>
      <c r="M62" s="132"/>
      <c r="N62" s="132"/>
      <c r="O62" s="132"/>
      <c r="P62" s="132"/>
      <c r="Q62" s="132"/>
      <c r="R62" s="130"/>
      <c r="S62" s="130"/>
      <c r="T62" s="130"/>
      <c r="U62" s="130"/>
      <c r="V62" s="130"/>
      <c r="W62" s="130"/>
      <c r="X62" s="130"/>
      <c r="Y62" s="133"/>
      <c r="Z62" s="130"/>
      <c r="AA62" s="134"/>
      <c r="AB62" s="130"/>
      <c r="AC62" s="130"/>
      <c r="AD62" s="130"/>
      <c r="AE62" s="130"/>
    </row>
    <row r="63" spans="1:31" ht="14.25" customHeight="1" x14ac:dyDescent="0.3">
      <c r="A63" s="130"/>
      <c r="B63" s="130"/>
      <c r="C63" s="130"/>
      <c r="D63" s="130"/>
      <c r="E63" s="130"/>
      <c r="F63" s="130"/>
      <c r="G63" s="130"/>
      <c r="H63" s="130"/>
      <c r="I63" s="131"/>
      <c r="J63" s="130"/>
      <c r="K63" s="132"/>
      <c r="L63" s="132"/>
      <c r="M63" s="132"/>
      <c r="N63" s="132"/>
      <c r="O63" s="132"/>
      <c r="P63" s="132"/>
      <c r="Q63" s="132"/>
      <c r="R63" s="130"/>
      <c r="S63" s="130"/>
      <c r="T63" s="130"/>
      <c r="U63" s="130"/>
      <c r="V63" s="130"/>
      <c r="W63" s="130"/>
      <c r="X63" s="130"/>
      <c r="Y63" s="133"/>
      <c r="Z63" s="130"/>
      <c r="AA63" s="134"/>
      <c r="AB63" s="130"/>
      <c r="AC63" s="130"/>
      <c r="AD63" s="130"/>
      <c r="AE63" s="130"/>
    </row>
    <row r="64" spans="1:31" ht="14.25" customHeight="1" x14ac:dyDescent="0.3">
      <c r="A64" s="130"/>
      <c r="B64" s="130"/>
      <c r="C64" s="130"/>
      <c r="D64" s="130"/>
      <c r="E64" s="130"/>
      <c r="F64" s="130"/>
      <c r="G64" s="130"/>
      <c r="H64" s="130"/>
      <c r="I64" s="131"/>
      <c r="J64" s="130"/>
      <c r="K64" s="132"/>
      <c r="L64" s="132"/>
      <c r="M64" s="132"/>
      <c r="N64" s="132"/>
      <c r="O64" s="132"/>
      <c r="P64" s="132"/>
      <c r="Q64" s="132"/>
      <c r="R64" s="130"/>
      <c r="S64" s="130"/>
      <c r="T64" s="130"/>
      <c r="U64" s="130"/>
      <c r="V64" s="130"/>
      <c r="W64" s="130"/>
      <c r="X64" s="130"/>
      <c r="Y64" s="133"/>
      <c r="Z64" s="130"/>
      <c r="AA64" s="134"/>
      <c r="AB64" s="130"/>
      <c r="AC64" s="130"/>
      <c r="AD64" s="130"/>
      <c r="AE64" s="130"/>
    </row>
    <row r="65" spans="1:31" ht="14.25" customHeight="1" x14ac:dyDescent="0.3">
      <c r="A65" s="130"/>
      <c r="B65" s="130"/>
      <c r="C65" s="130"/>
      <c r="D65" s="130"/>
      <c r="E65" s="130"/>
      <c r="F65" s="130"/>
      <c r="G65" s="130"/>
      <c r="H65" s="130"/>
      <c r="I65" s="131"/>
      <c r="J65" s="130"/>
      <c r="K65" s="132"/>
      <c r="L65" s="132"/>
      <c r="M65" s="132"/>
      <c r="N65" s="132"/>
      <c r="O65" s="132"/>
      <c r="P65" s="132"/>
      <c r="Q65" s="132"/>
      <c r="R65" s="130"/>
      <c r="S65" s="130"/>
      <c r="T65" s="130"/>
      <c r="U65" s="130"/>
      <c r="V65" s="130"/>
      <c r="W65" s="130"/>
      <c r="X65" s="130"/>
      <c r="Y65" s="133"/>
      <c r="Z65" s="130"/>
      <c r="AA65" s="134"/>
      <c r="AB65" s="130"/>
      <c r="AC65" s="130"/>
      <c r="AD65" s="130"/>
      <c r="AE65" s="130"/>
    </row>
    <row r="66" spans="1:31" ht="14.25" customHeight="1" x14ac:dyDescent="0.3">
      <c r="A66" s="130"/>
      <c r="B66" s="130"/>
      <c r="C66" s="130"/>
      <c r="D66" s="130"/>
      <c r="E66" s="130"/>
      <c r="F66" s="130"/>
      <c r="G66" s="130"/>
      <c r="H66" s="130"/>
      <c r="I66" s="131"/>
      <c r="J66" s="130"/>
      <c r="K66" s="132"/>
      <c r="L66" s="132"/>
      <c r="M66" s="132"/>
      <c r="N66" s="132"/>
      <c r="O66" s="132"/>
      <c r="P66" s="132"/>
      <c r="Q66" s="132"/>
      <c r="R66" s="130"/>
      <c r="S66" s="130"/>
      <c r="T66" s="130"/>
      <c r="U66" s="130"/>
      <c r="V66" s="130"/>
      <c r="W66" s="130"/>
      <c r="X66" s="130"/>
      <c r="Y66" s="133"/>
      <c r="Z66" s="130"/>
      <c r="AA66" s="134"/>
      <c r="AB66" s="130"/>
      <c r="AC66" s="130"/>
      <c r="AD66" s="130"/>
      <c r="AE66" s="130"/>
    </row>
    <row r="67" spans="1:31" ht="14.25" customHeight="1" x14ac:dyDescent="0.3">
      <c r="A67" s="130"/>
      <c r="B67" s="130"/>
      <c r="C67" s="130"/>
      <c r="D67" s="130"/>
      <c r="E67" s="130"/>
      <c r="F67" s="130"/>
      <c r="G67" s="130"/>
      <c r="H67" s="130"/>
      <c r="I67" s="131"/>
      <c r="J67" s="130"/>
      <c r="K67" s="132"/>
      <c r="L67" s="132"/>
      <c r="M67" s="132"/>
      <c r="N67" s="132"/>
      <c r="O67" s="132"/>
      <c r="P67" s="132"/>
      <c r="Q67" s="132"/>
      <c r="R67" s="130"/>
      <c r="S67" s="130"/>
      <c r="T67" s="130"/>
      <c r="U67" s="130"/>
      <c r="V67" s="130"/>
      <c r="W67" s="130"/>
      <c r="X67" s="130"/>
      <c r="Y67" s="133"/>
      <c r="Z67" s="130"/>
      <c r="AA67" s="134"/>
      <c r="AB67" s="130"/>
      <c r="AC67" s="130"/>
      <c r="AD67" s="130"/>
      <c r="AE67" s="130"/>
    </row>
    <row r="68" spans="1:31" ht="14.25" customHeight="1" x14ac:dyDescent="0.3">
      <c r="A68" s="130"/>
      <c r="B68" s="130"/>
      <c r="C68" s="130"/>
      <c r="D68" s="130"/>
      <c r="E68" s="130"/>
      <c r="F68" s="130"/>
      <c r="G68" s="130"/>
      <c r="H68" s="130"/>
      <c r="I68" s="131"/>
      <c r="J68" s="130"/>
      <c r="K68" s="132"/>
      <c r="L68" s="132"/>
      <c r="M68" s="132"/>
      <c r="N68" s="132"/>
      <c r="O68" s="132"/>
      <c r="P68" s="132"/>
      <c r="Q68" s="132"/>
      <c r="R68" s="130"/>
      <c r="S68" s="130"/>
      <c r="T68" s="130"/>
      <c r="U68" s="130"/>
      <c r="V68" s="130"/>
      <c r="W68" s="130"/>
      <c r="X68" s="130"/>
      <c r="Y68" s="133"/>
      <c r="Z68" s="130"/>
      <c r="AA68" s="134"/>
      <c r="AB68" s="130"/>
      <c r="AC68" s="130"/>
      <c r="AD68" s="130"/>
      <c r="AE68" s="130"/>
    </row>
    <row r="69" spans="1:31" ht="14.25" customHeight="1" x14ac:dyDescent="0.3">
      <c r="A69" s="130"/>
      <c r="B69" s="130"/>
      <c r="C69" s="130"/>
      <c r="D69" s="130"/>
      <c r="E69" s="130"/>
      <c r="F69" s="130"/>
      <c r="G69" s="130"/>
      <c r="H69" s="130"/>
      <c r="I69" s="131"/>
      <c r="J69" s="130"/>
      <c r="K69" s="132"/>
      <c r="L69" s="132"/>
      <c r="M69" s="132"/>
      <c r="N69" s="132"/>
      <c r="O69" s="132"/>
      <c r="P69" s="132"/>
      <c r="Q69" s="132"/>
      <c r="R69" s="130"/>
      <c r="S69" s="130"/>
      <c r="T69" s="130"/>
      <c r="U69" s="130"/>
      <c r="V69" s="130"/>
      <c r="W69" s="130"/>
      <c r="X69" s="130"/>
      <c r="Y69" s="133"/>
      <c r="Z69" s="130"/>
      <c r="AA69" s="134"/>
      <c r="AB69" s="130"/>
      <c r="AC69" s="130"/>
      <c r="AD69" s="130"/>
      <c r="AE69" s="130"/>
    </row>
    <row r="70" spans="1:31" ht="14.25" customHeight="1" x14ac:dyDescent="0.3">
      <c r="A70" s="130"/>
      <c r="B70" s="130"/>
      <c r="C70" s="130"/>
      <c r="D70" s="130"/>
      <c r="E70" s="130"/>
      <c r="F70" s="130"/>
      <c r="G70" s="130"/>
      <c r="H70" s="130"/>
      <c r="I70" s="131"/>
      <c r="J70" s="130"/>
      <c r="K70" s="132"/>
      <c r="L70" s="132"/>
      <c r="M70" s="132"/>
      <c r="N70" s="132"/>
      <c r="O70" s="132"/>
      <c r="P70" s="132"/>
      <c r="Q70" s="132"/>
      <c r="R70" s="130"/>
      <c r="S70" s="130"/>
      <c r="T70" s="130"/>
      <c r="U70" s="130"/>
      <c r="V70" s="130"/>
      <c r="W70" s="130"/>
      <c r="X70" s="130"/>
      <c r="Y70" s="133"/>
      <c r="Z70" s="130"/>
      <c r="AA70" s="134"/>
      <c r="AB70" s="130"/>
      <c r="AC70" s="130"/>
      <c r="AD70" s="130"/>
      <c r="AE70" s="130"/>
    </row>
    <row r="71" spans="1:31" ht="14.25" customHeight="1" x14ac:dyDescent="0.3">
      <c r="A71" s="130"/>
      <c r="B71" s="130"/>
      <c r="C71" s="130"/>
      <c r="D71" s="130"/>
      <c r="E71" s="130"/>
      <c r="F71" s="130"/>
      <c r="G71" s="130"/>
      <c r="H71" s="130"/>
      <c r="I71" s="131"/>
      <c r="J71" s="130"/>
      <c r="K71" s="132"/>
      <c r="L71" s="132"/>
      <c r="M71" s="132"/>
      <c r="N71" s="132"/>
      <c r="O71" s="132"/>
      <c r="P71" s="132"/>
      <c r="Q71" s="132"/>
      <c r="R71" s="130"/>
      <c r="S71" s="130"/>
      <c r="T71" s="130"/>
      <c r="U71" s="130"/>
      <c r="V71" s="130"/>
      <c r="W71" s="130"/>
      <c r="X71" s="130"/>
      <c r="Y71" s="133"/>
      <c r="Z71" s="130"/>
      <c r="AA71" s="134"/>
      <c r="AB71" s="130"/>
      <c r="AC71" s="130"/>
      <c r="AD71" s="130"/>
      <c r="AE71" s="130"/>
    </row>
    <row r="72" spans="1:31" ht="14.25" customHeight="1" x14ac:dyDescent="0.3">
      <c r="A72" s="130"/>
      <c r="B72" s="130"/>
      <c r="C72" s="130"/>
      <c r="D72" s="130"/>
      <c r="E72" s="130"/>
      <c r="F72" s="130"/>
      <c r="G72" s="130"/>
      <c r="H72" s="130"/>
      <c r="I72" s="131"/>
      <c r="J72" s="130"/>
      <c r="K72" s="132"/>
      <c r="L72" s="132"/>
      <c r="M72" s="132"/>
      <c r="N72" s="132"/>
      <c r="O72" s="132"/>
      <c r="P72" s="132"/>
      <c r="Q72" s="132"/>
      <c r="R72" s="130"/>
      <c r="S72" s="130"/>
      <c r="T72" s="130"/>
      <c r="U72" s="130"/>
      <c r="V72" s="130"/>
      <c r="W72" s="130"/>
      <c r="X72" s="130"/>
      <c r="Y72" s="133"/>
      <c r="Z72" s="130"/>
      <c r="AA72" s="134"/>
      <c r="AB72" s="130"/>
      <c r="AC72" s="130"/>
      <c r="AD72" s="130"/>
      <c r="AE72" s="130"/>
    </row>
    <row r="73" spans="1:31" ht="14.25" customHeight="1" x14ac:dyDescent="0.3">
      <c r="A73" s="130"/>
      <c r="B73" s="130"/>
      <c r="C73" s="130"/>
      <c r="D73" s="130"/>
      <c r="E73" s="130"/>
      <c r="F73" s="130"/>
      <c r="G73" s="130"/>
      <c r="H73" s="130"/>
      <c r="I73" s="131"/>
      <c r="J73" s="130"/>
      <c r="K73" s="132"/>
      <c r="L73" s="132"/>
      <c r="M73" s="132"/>
      <c r="N73" s="132"/>
      <c r="O73" s="132"/>
      <c r="P73" s="132"/>
      <c r="Q73" s="132"/>
      <c r="R73" s="130"/>
      <c r="S73" s="130"/>
      <c r="T73" s="130"/>
      <c r="U73" s="130"/>
      <c r="V73" s="130"/>
      <c r="W73" s="130"/>
      <c r="X73" s="130"/>
      <c r="Y73" s="133"/>
      <c r="Z73" s="130"/>
      <c r="AA73" s="134"/>
      <c r="AB73" s="130"/>
      <c r="AC73" s="130"/>
      <c r="AD73" s="130"/>
      <c r="AE73" s="130"/>
    </row>
    <row r="74" spans="1:31" ht="14.25" customHeight="1" x14ac:dyDescent="0.3">
      <c r="A74" s="130"/>
      <c r="B74" s="130"/>
      <c r="C74" s="130"/>
      <c r="D74" s="130"/>
      <c r="E74" s="130"/>
      <c r="F74" s="130"/>
      <c r="G74" s="130"/>
      <c r="H74" s="130"/>
      <c r="I74" s="131"/>
      <c r="J74" s="130"/>
      <c r="K74" s="132"/>
      <c r="L74" s="132"/>
      <c r="M74" s="132"/>
      <c r="N74" s="132"/>
      <c r="O74" s="132"/>
      <c r="P74" s="132"/>
      <c r="Q74" s="132"/>
      <c r="R74" s="130"/>
      <c r="S74" s="130"/>
      <c r="T74" s="130"/>
      <c r="U74" s="130"/>
      <c r="V74" s="130"/>
      <c r="W74" s="130"/>
      <c r="X74" s="130"/>
      <c r="Y74" s="133"/>
      <c r="Z74" s="130"/>
      <c r="AA74" s="134"/>
      <c r="AB74" s="130"/>
      <c r="AC74" s="130"/>
      <c r="AD74" s="130"/>
      <c r="AE74" s="130"/>
    </row>
    <row r="75" spans="1:31" ht="14.25" customHeight="1" x14ac:dyDescent="0.3">
      <c r="A75" s="130"/>
      <c r="B75" s="130"/>
      <c r="C75" s="130"/>
      <c r="D75" s="130"/>
      <c r="E75" s="130"/>
      <c r="F75" s="130"/>
      <c r="G75" s="130"/>
      <c r="H75" s="130"/>
      <c r="I75" s="131"/>
      <c r="J75" s="130"/>
      <c r="K75" s="132"/>
      <c r="L75" s="132"/>
      <c r="M75" s="132"/>
      <c r="N75" s="132"/>
      <c r="O75" s="132"/>
      <c r="P75" s="132"/>
      <c r="Q75" s="132"/>
      <c r="R75" s="130"/>
      <c r="S75" s="130"/>
      <c r="T75" s="130"/>
      <c r="U75" s="130"/>
      <c r="V75" s="130"/>
      <c r="W75" s="130"/>
      <c r="X75" s="130"/>
      <c r="Y75" s="133"/>
      <c r="Z75" s="130"/>
      <c r="AA75" s="134"/>
      <c r="AB75" s="130"/>
      <c r="AC75" s="130"/>
      <c r="AD75" s="130"/>
      <c r="AE75" s="130"/>
    </row>
    <row r="76" spans="1:31" ht="14.25" customHeight="1" x14ac:dyDescent="0.3">
      <c r="A76" s="130"/>
      <c r="B76" s="130"/>
      <c r="C76" s="130"/>
      <c r="D76" s="130"/>
      <c r="E76" s="130"/>
      <c r="F76" s="130"/>
      <c r="G76" s="130"/>
      <c r="H76" s="130"/>
      <c r="I76" s="131"/>
      <c r="J76" s="130"/>
      <c r="K76" s="132"/>
      <c r="L76" s="132"/>
      <c r="M76" s="132"/>
      <c r="N76" s="132"/>
      <c r="O76" s="132"/>
      <c r="P76" s="132"/>
      <c r="Q76" s="132"/>
      <c r="R76" s="130"/>
      <c r="S76" s="130"/>
      <c r="T76" s="130"/>
      <c r="U76" s="130"/>
      <c r="V76" s="130"/>
      <c r="W76" s="130"/>
      <c r="X76" s="130"/>
      <c r="Y76" s="133"/>
      <c r="Z76" s="130"/>
      <c r="AA76" s="134"/>
      <c r="AB76" s="130"/>
      <c r="AC76" s="130"/>
      <c r="AD76" s="130"/>
      <c r="AE76" s="130"/>
    </row>
    <row r="77" spans="1:31" ht="14.25" customHeight="1" x14ac:dyDescent="0.3">
      <c r="A77" s="130"/>
      <c r="B77" s="130"/>
      <c r="C77" s="130"/>
      <c r="D77" s="130"/>
      <c r="E77" s="130"/>
      <c r="F77" s="130"/>
      <c r="G77" s="130"/>
      <c r="H77" s="130"/>
      <c r="I77" s="131"/>
      <c r="J77" s="130"/>
      <c r="K77" s="132"/>
      <c r="L77" s="132"/>
      <c r="M77" s="132"/>
      <c r="N77" s="132"/>
      <c r="O77" s="132"/>
      <c r="P77" s="132"/>
      <c r="Q77" s="132"/>
      <c r="R77" s="130"/>
      <c r="S77" s="130"/>
      <c r="T77" s="130"/>
      <c r="U77" s="130"/>
      <c r="V77" s="130"/>
      <c r="W77" s="130"/>
      <c r="X77" s="130"/>
      <c r="Y77" s="133"/>
      <c r="Z77" s="130"/>
      <c r="AA77" s="134"/>
      <c r="AB77" s="130"/>
      <c r="AC77" s="130"/>
      <c r="AD77" s="130"/>
      <c r="AE77" s="130"/>
    </row>
    <row r="78" spans="1:31" ht="14.25" customHeight="1" x14ac:dyDescent="0.3">
      <c r="A78" s="130"/>
      <c r="B78" s="130"/>
      <c r="C78" s="130"/>
      <c r="D78" s="130"/>
      <c r="E78" s="130"/>
      <c r="F78" s="130"/>
      <c r="G78" s="130"/>
      <c r="H78" s="130"/>
      <c r="I78" s="131"/>
      <c r="J78" s="130"/>
      <c r="K78" s="132"/>
      <c r="L78" s="132"/>
      <c r="M78" s="132"/>
      <c r="N78" s="132"/>
      <c r="O78" s="132"/>
      <c r="P78" s="132"/>
      <c r="Q78" s="132"/>
      <c r="R78" s="130"/>
      <c r="S78" s="130"/>
      <c r="T78" s="130"/>
      <c r="U78" s="130"/>
      <c r="V78" s="130"/>
      <c r="W78" s="130"/>
      <c r="X78" s="130"/>
      <c r="Y78" s="133"/>
      <c r="Z78" s="130"/>
      <c r="AA78" s="134"/>
      <c r="AB78" s="130"/>
      <c r="AC78" s="130"/>
      <c r="AD78" s="130"/>
      <c r="AE78" s="130"/>
    </row>
    <row r="79" spans="1:31" ht="14.25" customHeight="1" x14ac:dyDescent="0.3">
      <c r="A79" s="130"/>
      <c r="B79" s="130"/>
      <c r="C79" s="130"/>
      <c r="D79" s="130"/>
      <c r="E79" s="130"/>
      <c r="F79" s="130"/>
      <c r="G79" s="130"/>
      <c r="H79" s="130"/>
      <c r="I79" s="131"/>
      <c r="J79" s="130"/>
      <c r="K79" s="132"/>
      <c r="L79" s="132"/>
      <c r="M79" s="132"/>
      <c r="N79" s="132"/>
      <c r="O79" s="132"/>
      <c r="P79" s="132"/>
      <c r="Q79" s="132"/>
      <c r="R79" s="130"/>
      <c r="S79" s="130"/>
      <c r="T79" s="130"/>
      <c r="U79" s="130"/>
      <c r="V79" s="130"/>
      <c r="W79" s="130"/>
      <c r="X79" s="130"/>
      <c r="Y79" s="133"/>
      <c r="Z79" s="130"/>
      <c r="AA79" s="134"/>
      <c r="AB79" s="130"/>
      <c r="AC79" s="130"/>
      <c r="AD79" s="130"/>
      <c r="AE79" s="130"/>
    </row>
    <row r="80" spans="1:31" ht="14.25" customHeight="1" x14ac:dyDescent="0.3">
      <c r="A80" s="130"/>
      <c r="B80" s="130"/>
      <c r="C80" s="130"/>
      <c r="D80" s="130"/>
      <c r="E80" s="130"/>
      <c r="F80" s="130"/>
      <c r="G80" s="130"/>
      <c r="H80" s="130"/>
      <c r="I80" s="131"/>
      <c r="J80" s="130"/>
      <c r="K80" s="132"/>
      <c r="L80" s="132"/>
      <c r="M80" s="132"/>
      <c r="N80" s="132"/>
      <c r="O80" s="132"/>
      <c r="P80" s="132"/>
      <c r="Q80" s="132"/>
      <c r="R80" s="130"/>
      <c r="S80" s="130"/>
      <c r="T80" s="130"/>
      <c r="U80" s="130"/>
      <c r="V80" s="130"/>
      <c r="W80" s="130"/>
      <c r="X80" s="130"/>
      <c r="Y80" s="133"/>
      <c r="Z80" s="130"/>
      <c r="AA80" s="134"/>
      <c r="AB80" s="130"/>
      <c r="AC80" s="130"/>
      <c r="AD80" s="130"/>
      <c r="AE80" s="130"/>
    </row>
    <row r="81" spans="1:31" ht="14.25" customHeight="1" x14ac:dyDescent="0.3">
      <c r="A81" s="130"/>
      <c r="B81" s="130"/>
      <c r="C81" s="130"/>
      <c r="D81" s="130"/>
      <c r="E81" s="130"/>
      <c r="F81" s="130"/>
      <c r="G81" s="130"/>
      <c r="H81" s="130"/>
      <c r="I81" s="131"/>
      <c r="J81" s="130"/>
      <c r="K81" s="132"/>
      <c r="L81" s="132"/>
      <c r="M81" s="132"/>
      <c r="N81" s="132"/>
      <c r="O81" s="132"/>
      <c r="P81" s="132"/>
      <c r="Q81" s="132"/>
      <c r="R81" s="130"/>
      <c r="S81" s="130"/>
      <c r="T81" s="130"/>
      <c r="U81" s="130"/>
      <c r="V81" s="130"/>
      <c r="W81" s="130"/>
      <c r="X81" s="130"/>
      <c r="Y81" s="133"/>
      <c r="Z81" s="130"/>
      <c r="AA81" s="134"/>
      <c r="AB81" s="130"/>
      <c r="AC81" s="130"/>
      <c r="AD81" s="130"/>
      <c r="AE81" s="130"/>
    </row>
    <row r="82" spans="1:31" ht="14.25" customHeight="1" x14ac:dyDescent="0.3">
      <c r="A82" s="130"/>
      <c r="B82" s="130"/>
      <c r="C82" s="130"/>
      <c r="D82" s="130"/>
      <c r="E82" s="130"/>
      <c r="F82" s="130"/>
      <c r="G82" s="130"/>
      <c r="H82" s="130"/>
      <c r="I82" s="131"/>
      <c r="J82" s="130"/>
      <c r="K82" s="132"/>
      <c r="L82" s="132"/>
      <c r="M82" s="132"/>
      <c r="N82" s="132"/>
      <c r="O82" s="132"/>
      <c r="P82" s="132"/>
      <c r="Q82" s="132"/>
      <c r="R82" s="130"/>
      <c r="S82" s="130"/>
      <c r="T82" s="130"/>
      <c r="U82" s="130"/>
      <c r="V82" s="130"/>
      <c r="W82" s="130"/>
      <c r="X82" s="130"/>
      <c r="Y82" s="133"/>
      <c r="Z82" s="130"/>
      <c r="AA82" s="134"/>
      <c r="AB82" s="130"/>
      <c r="AC82" s="130"/>
      <c r="AD82" s="130"/>
      <c r="AE82" s="130"/>
    </row>
    <row r="83" spans="1:31" ht="14.25" customHeight="1" x14ac:dyDescent="0.3">
      <c r="A83" s="130"/>
      <c r="B83" s="130"/>
      <c r="C83" s="130"/>
      <c r="D83" s="130"/>
      <c r="E83" s="130"/>
      <c r="F83" s="130"/>
      <c r="G83" s="130"/>
      <c r="H83" s="130"/>
      <c r="I83" s="131"/>
      <c r="J83" s="130"/>
      <c r="K83" s="132"/>
      <c r="L83" s="132"/>
      <c r="M83" s="132"/>
      <c r="N83" s="132"/>
      <c r="O83" s="132"/>
      <c r="P83" s="132"/>
      <c r="Q83" s="132"/>
      <c r="R83" s="130"/>
      <c r="S83" s="130"/>
      <c r="T83" s="130"/>
      <c r="U83" s="130"/>
      <c r="V83" s="130"/>
      <c r="W83" s="130"/>
      <c r="X83" s="130"/>
      <c r="Y83" s="133"/>
      <c r="Z83" s="130"/>
      <c r="AA83" s="134"/>
      <c r="AB83" s="130"/>
      <c r="AC83" s="130"/>
      <c r="AD83" s="130"/>
      <c r="AE83" s="130"/>
    </row>
    <row r="84" spans="1:31" ht="14.25" customHeight="1" x14ac:dyDescent="0.3">
      <c r="A84" s="130"/>
      <c r="B84" s="130"/>
      <c r="C84" s="130"/>
      <c r="D84" s="130"/>
      <c r="E84" s="130"/>
      <c r="F84" s="130"/>
      <c r="G84" s="130"/>
      <c r="H84" s="130"/>
      <c r="I84" s="131"/>
      <c r="J84" s="130"/>
      <c r="K84" s="132"/>
      <c r="L84" s="132"/>
      <c r="M84" s="132"/>
      <c r="N84" s="132"/>
      <c r="O84" s="132"/>
      <c r="P84" s="132"/>
      <c r="Q84" s="132"/>
      <c r="R84" s="130"/>
      <c r="S84" s="130"/>
      <c r="T84" s="130"/>
      <c r="U84" s="130"/>
      <c r="V84" s="130"/>
      <c r="W84" s="130"/>
      <c r="X84" s="130"/>
      <c r="Y84" s="133"/>
      <c r="Z84" s="130"/>
      <c r="AA84" s="134"/>
      <c r="AB84" s="130"/>
      <c r="AC84" s="130"/>
      <c r="AD84" s="130"/>
      <c r="AE84" s="130"/>
    </row>
    <row r="85" spans="1:31" ht="14.25" customHeight="1" x14ac:dyDescent="0.3">
      <c r="A85" s="130"/>
      <c r="B85" s="130"/>
      <c r="C85" s="130"/>
      <c r="D85" s="130"/>
      <c r="E85" s="130"/>
      <c r="F85" s="130"/>
      <c r="G85" s="130"/>
      <c r="H85" s="130"/>
      <c r="I85" s="131"/>
      <c r="J85" s="130"/>
      <c r="K85" s="132"/>
      <c r="L85" s="132"/>
      <c r="M85" s="132"/>
      <c r="N85" s="132"/>
      <c r="O85" s="132"/>
      <c r="P85" s="132"/>
      <c r="Q85" s="132"/>
      <c r="R85" s="130"/>
      <c r="S85" s="130"/>
      <c r="T85" s="130"/>
      <c r="U85" s="130"/>
      <c r="V85" s="130"/>
      <c r="W85" s="130"/>
      <c r="X85" s="130"/>
      <c r="Y85" s="133"/>
      <c r="Z85" s="130"/>
      <c r="AA85" s="134"/>
      <c r="AB85" s="130"/>
      <c r="AC85" s="130"/>
      <c r="AD85" s="130"/>
      <c r="AE85" s="130"/>
    </row>
    <row r="86" spans="1:31" ht="14.25" customHeight="1" x14ac:dyDescent="0.3">
      <c r="A86" s="130"/>
      <c r="B86" s="130"/>
      <c r="C86" s="130"/>
      <c r="D86" s="130"/>
      <c r="E86" s="130"/>
      <c r="F86" s="130"/>
      <c r="G86" s="130"/>
      <c r="H86" s="130"/>
      <c r="I86" s="131"/>
      <c r="J86" s="130"/>
      <c r="K86" s="132"/>
      <c r="L86" s="132"/>
      <c r="M86" s="132"/>
      <c r="N86" s="132"/>
      <c r="O86" s="132"/>
      <c r="P86" s="132"/>
      <c r="Q86" s="132"/>
      <c r="R86" s="130"/>
      <c r="S86" s="130"/>
      <c r="T86" s="130"/>
      <c r="U86" s="130"/>
      <c r="V86" s="130"/>
      <c r="W86" s="130"/>
      <c r="X86" s="130"/>
      <c r="Y86" s="133"/>
      <c r="Z86" s="130"/>
      <c r="AA86" s="134"/>
      <c r="AB86" s="130"/>
      <c r="AC86" s="130"/>
      <c r="AD86" s="130"/>
      <c r="AE86" s="130"/>
    </row>
    <row r="87" spans="1:31" ht="14.25" customHeight="1" x14ac:dyDescent="0.3">
      <c r="A87" s="130"/>
      <c r="B87" s="130"/>
      <c r="C87" s="130"/>
      <c r="D87" s="130"/>
      <c r="E87" s="130"/>
      <c r="F87" s="130"/>
      <c r="G87" s="130"/>
      <c r="H87" s="130"/>
      <c r="I87" s="131"/>
      <c r="J87" s="130"/>
      <c r="K87" s="132"/>
      <c r="L87" s="132"/>
      <c r="M87" s="132"/>
      <c r="N87" s="132"/>
      <c r="O87" s="132"/>
      <c r="P87" s="132"/>
      <c r="Q87" s="132"/>
      <c r="R87" s="130"/>
      <c r="S87" s="130"/>
      <c r="T87" s="130"/>
      <c r="U87" s="130"/>
      <c r="V87" s="130"/>
      <c r="W87" s="130"/>
      <c r="X87" s="130"/>
      <c r="Y87" s="133"/>
      <c r="Z87" s="130"/>
      <c r="AA87" s="134"/>
      <c r="AB87" s="130"/>
      <c r="AC87" s="130"/>
      <c r="AD87" s="130"/>
      <c r="AE87" s="130"/>
    </row>
    <row r="88" spans="1:31" ht="14.25" customHeight="1" x14ac:dyDescent="0.3">
      <c r="A88" s="130"/>
      <c r="B88" s="130"/>
      <c r="C88" s="130"/>
      <c r="D88" s="130"/>
      <c r="E88" s="130"/>
      <c r="F88" s="130"/>
      <c r="G88" s="130"/>
      <c r="H88" s="130"/>
      <c r="I88" s="131"/>
      <c r="J88" s="130"/>
      <c r="K88" s="132"/>
      <c r="L88" s="132"/>
      <c r="M88" s="132"/>
      <c r="N88" s="132"/>
      <c r="O88" s="132"/>
      <c r="P88" s="132"/>
      <c r="Q88" s="132"/>
      <c r="R88" s="130"/>
      <c r="S88" s="130"/>
      <c r="T88" s="130"/>
      <c r="U88" s="130"/>
      <c r="V88" s="130"/>
      <c r="W88" s="130"/>
      <c r="X88" s="130"/>
      <c r="Y88" s="133"/>
      <c r="Z88" s="130"/>
      <c r="AA88" s="134"/>
      <c r="AB88" s="130"/>
      <c r="AC88" s="130"/>
      <c r="AD88" s="130"/>
      <c r="AE88" s="130"/>
    </row>
    <row r="89" spans="1:31" ht="14.25" customHeight="1" x14ac:dyDescent="0.3">
      <c r="A89" s="130"/>
      <c r="B89" s="130"/>
      <c r="C89" s="130"/>
      <c r="D89" s="130"/>
      <c r="E89" s="130"/>
      <c r="F89" s="130"/>
      <c r="G89" s="130"/>
      <c r="H89" s="130"/>
      <c r="I89" s="131"/>
      <c r="J89" s="130"/>
      <c r="K89" s="132"/>
      <c r="L89" s="132"/>
      <c r="M89" s="132"/>
      <c r="N89" s="132"/>
      <c r="O89" s="132"/>
      <c r="P89" s="132"/>
      <c r="Q89" s="132"/>
      <c r="R89" s="130"/>
      <c r="S89" s="130"/>
      <c r="T89" s="130"/>
      <c r="U89" s="130"/>
      <c r="V89" s="130"/>
      <c r="W89" s="130"/>
      <c r="X89" s="130"/>
      <c r="Y89" s="133"/>
      <c r="Z89" s="130"/>
      <c r="AA89" s="134"/>
      <c r="AB89" s="130"/>
      <c r="AC89" s="130"/>
      <c r="AD89" s="130"/>
      <c r="AE89" s="130"/>
    </row>
    <row r="90" spans="1:31" ht="14.25" customHeight="1" x14ac:dyDescent="0.3">
      <c r="A90" s="130"/>
      <c r="B90" s="130"/>
      <c r="C90" s="130"/>
      <c r="D90" s="130"/>
      <c r="E90" s="130"/>
      <c r="F90" s="130"/>
      <c r="G90" s="130"/>
      <c r="H90" s="130"/>
      <c r="I90" s="131"/>
      <c r="J90" s="130"/>
      <c r="K90" s="132"/>
      <c r="L90" s="132"/>
      <c r="M90" s="132"/>
      <c r="N90" s="132"/>
      <c r="O90" s="132"/>
      <c r="P90" s="132"/>
      <c r="Q90" s="132"/>
      <c r="R90" s="130"/>
      <c r="S90" s="130"/>
      <c r="T90" s="130"/>
      <c r="U90" s="130"/>
      <c r="V90" s="130"/>
      <c r="W90" s="130"/>
      <c r="X90" s="130"/>
      <c r="Y90" s="133"/>
      <c r="Z90" s="130"/>
      <c r="AA90" s="134"/>
      <c r="AB90" s="130"/>
      <c r="AC90" s="130"/>
      <c r="AD90" s="130"/>
      <c r="AE90" s="130"/>
    </row>
    <row r="91" spans="1:31" ht="14.25" customHeight="1" x14ac:dyDescent="0.3">
      <c r="A91" s="130"/>
      <c r="B91" s="130"/>
      <c r="C91" s="130"/>
      <c r="D91" s="130"/>
      <c r="E91" s="130"/>
      <c r="F91" s="130"/>
      <c r="G91" s="130"/>
      <c r="H91" s="130"/>
      <c r="I91" s="131"/>
      <c r="J91" s="130"/>
      <c r="K91" s="132"/>
      <c r="L91" s="132"/>
      <c r="M91" s="132"/>
      <c r="N91" s="132"/>
      <c r="O91" s="132"/>
      <c r="P91" s="132"/>
      <c r="Q91" s="132"/>
      <c r="R91" s="130"/>
      <c r="S91" s="130"/>
      <c r="T91" s="130"/>
      <c r="U91" s="130"/>
      <c r="V91" s="130"/>
      <c r="W91" s="130"/>
      <c r="X91" s="130"/>
      <c r="Y91" s="133"/>
      <c r="Z91" s="130"/>
      <c r="AA91" s="134"/>
      <c r="AB91" s="130"/>
      <c r="AC91" s="130"/>
      <c r="AD91" s="130"/>
      <c r="AE91" s="130"/>
    </row>
    <row r="92" spans="1:31" ht="14.25" customHeight="1" x14ac:dyDescent="0.3">
      <c r="A92" s="130"/>
      <c r="B92" s="130"/>
      <c r="C92" s="130"/>
      <c r="D92" s="130"/>
      <c r="E92" s="130"/>
      <c r="F92" s="130"/>
      <c r="G92" s="130"/>
      <c r="H92" s="130"/>
      <c r="I92" s="131"/>
      <c r="J92" s="130"/>
      <c r="K92" s="132"/>
      <c r="L92" s="132"/>
      <c r="M92" s="132"/>
      <c r="N92" s="132"/>
      <c r="O92" s="132"/>
      <c r="P92" s="132"/>
      <c r="Q92" s="132"/>
      <c r="R92" s="130"/>
      <c r="S92" s="130"/>
      <c r="T92" s="130"/>
      <c r="U92" s="130"/>
      <c r="V92" s="130"/>
      <c r="W92" s="130"/>
      <c r="X92" s="130"/>
      <c r="Y92" s="133"/>
      <c r="Z92" s="130"/>
      <c r="AA92" s="134"/>
      <c r="AB92" s="130"/>
      <c r="AC92" s="130"/>
      <c r="AD92" s="130"/>
      <c r="AE92" s="130"/>
    </row>
    <row r="93" spans="1:31" ht="14.25" customHeight="1" x14ac:dyDescent="0.3">
      <c r="A93" s="130"/>
      <c r="B93" s="130"/>
      <c r="C93" s="130"/>
      <c r="D93" s="130"/>
      <c r="E93" s="130"/>
      <c r="F93" s="130"/>
      <c r="G93" s="130"/>
      <c r="H93" s="130"/>
      <c r="I93" s="131"/>
      <c r="J93" s="130"/>
      <c r="K93" s="132"/>
      <c r="L93" s="132"/>
      <c r="M93" s="132"/>
      <c r="N93" s="132"/>
      <c r="O93" s="132"/>
      <c r="P93" s="132"/>
      <c r="Q93" s="132"/>
      <c r="R93" s="130"/>
      <c r="S93" s="130"/>
      <c r="T93" s="130"/>
      <c r="U93" s="130"/>
      <c r="V93" s="130"/>
      <c r="W93" s="130"/>
      <c r="X93" s="130"/>
      <c r="Y93" s="133"/>
      <c r="Z93" s="130"/>
      <c r="AA93" s="134"/>
      <c r="AB93" s="130"/>
      <c r="AC93" s="130"/>
      <c r="AD93" s="130"/>
      <c r="AE93" s="130"/>
    </row>
    <row r="94" spans="1:31" ht="14.25" customHeight="1" x14ac:dyDescent="0.3">
      <c r="A94" s="130"/>
      <c r="B94" s="130"/>
      <c r="C94" s="130"/>
      <c r="D94" s="130"/>
      <c r="E94" s="130"/>
      <c r="F94" s="130"/>
      <c r="G94" s="130"/>
      <c r="H94" s="130"/>
      <c r="I94" s="131"/>
      <c r="J94" s="130"/>
      <c r="K94" s="132"/>
      <c r="L94" s="132"/>
      <c r="M94" s="132"/>
      <c r="N94" s="132"/>
      <c r="O94" s="132"/>
      <c r="P94" s="132"/>
      <c r="Q94" s="132"/>
      <c r="R94" s="130"/>
      <c r="S94" s="130"/>
      <c r="T94" s="130"/>
      <c r="U94" s="130"/>
      <c r="V94" s="130"/>
      <c r="W94" s="130"/>
      <c r="X94" s="130"/>
      <c r="Y94" s="133"/>
      <c r="Z94" s="130"/>
      <c r="AA94" s="134"/>
      <c r="AB94" s="130"/>
      <c r="AC94" s="130"/>
      <c r="AD94" s="130"/>
      <c r="AE94" s="130"/>
    </row>
    <row r="95" spans="1:31" ht="14.2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1"/>
      <c r="J95" s="130"/>
      <c r="K95" s="132"/>
      <c r="L95" s="132"/>
      <c r="M95" s="132"/>
      <c r="N95" s="132"/>
      <c r="O95" s="132"/>
      <c r="P95" s="132"/>
      <c r="Q95" s="132"/>
      <c r="R95" s="130"/>
      <c r="S95" s="130"/>
      <c r="T95" s="130"/>
      <c r="U95" s="130"/>
      <c r="V95" s="130"/>
      <c r="W95" s="130"/>
      <c r="X95" s="130"/>
      <c r="Y95" s="133"/>
      <c r="Z95" s="130"/>
      <c r="AA95" s="134"/>
      <c r="AB95" s="130"/>
      <c r="AC95" s="130"/>
      <c r="AD95" s="130"/>
      <c r="AE95" s="130"/>
    </row>
    <row r="96" spans="1:31" ht="14.25" customHeight="1" x14ac:dyDescent="0.3">
      <c r="A96" s="130"/>
      <c r="B96" s="130"/>
      <c r="C96" s="130"/>
      <c r="D96" s="130"/>
      <c r="E96" s="130"/>
      <c r="F96" s="130"/>
      <c r="G96" s="130"/>
      <c r="H96" s="130"/>
      <c r="I96" s="131"/>
      <c r="J96" s="130"/>
      <c r="K96" s="132"/>
      <c r="L96" s="132"/>
      <c r="M96" s="132"/>
      <c r="N96" s="132"/>
      <c r="O96" s="132"/>
      <c r="P96" s="132"/>
      <c r="Q96" s="132"/>
      <c r="R96" s="130"/>
      <c r="S96" s="130"/>
      <c r="T96" s="130"/>
      <c r="U96" s="130"/>
      <c r="V96" s="130"/>
      <c r="W96" s="130"/>
      <c r="X96" s="130"/>
      <c r="Y96" s="133"/>
      <c r="Z96" s="130"/>
      <c r="AA96" s="134"/>
      <c r="AB96" s="130"/>
      <c r="AC96" s="130"/>
      <c r="AD96" s="130"/>
      <c r="AE96" s="130"/>
    </row>
    <row r="97" spans="1:31" ht="14.25" customHeight="1" x14ac:dyDescent="0.3">
      <c r="A97" s="130"/>
      <c r="B97" s="130"/>
      <c r="C97" s="130"/>
      <c r="D97" s="130"/>
      <c r="E97" s="130"/>
      <c r="F97" s="130"/>
      <c r="G97" s="130"/>
      <c r="H97" s="130"/>
      <c r="I97" s="131"/>
      <c r="J97" s="130"/>
      <c r="K97" s="132"/>
      <c r="L97" s="132"/>
      <c r="M97" s="132"/>
      <c r="N97" s="132"/>
      <c r="O97" s="132"/>
      <c r="P97" s="132"/>
      <c r="Q97" s="132"/>
      <c r="R97" s="130"/>
      <c r="S97" s="130"/>
      <c r="T97" s="130"/>
      <c r="U97" s="130"/>
      <c r="V97" s="130"/>
      <c r="W97" s="130"/>
      <c r="X97" s="130"/>
      <c r="Y97" s="133"/>
      <c r="Z97" s="130"/>
      <c r="AA97" s="134"/>
      <c r="AB97" s="130"/>
      <c r="AC97" s="130"/>
      <c r="AD97" s="130"/>
      <c r="AE97" s="130"/>
    </row>
    <row r="98" spans="1:31" ht="14.25" customHeight="1" x14ac:dyDescent="0.3">
      <c r="A98" s="130"/>
      <c r="B98" s="130"/>
      <c r="C98" s="130"/>
      <c r="D98" s="130"/>
      <c r="E98" s="130"/>
      <c r="F98" s="130"/>
      <c r="G98" s="130"/>
      <c r="H98" s="130"/>
      <c r="I98" s="131"/>
      <c r="J98" s="130"/>
      <c r="K98" s="132"/>
      <c r="L98" s="132"/>
      <c r="M98" s="132"/>
      <c r="N98" s="132"/>
      <c r="O98" s="132"/>
      <c r="P98" s="132"/>
      <c r="Q98" s="132"/>
      <c r="R98" s="130"/>
      <c r="S98" s="130"/>
      <c r="T98" s="130"/>
      <c r="U98" s="130"/>
      <c r="V98" s="130"/>
      <c r="W98" s="130"/>
      <c r="X98" s="130"/>
      <c r="Y98" s="133"/>
      <c r="Z98" s="130"/>
      <c r="AA98" s="134"/>
      <c r="AB98" s="130"/>
      <c r="AC98" s="130"/>
      <c r="AD98" s="130"/>
      <c r="AE98" s="130"/>
    </row>
    <row r="99" spans="1:31" ht="14.25" customHeight="1" x14ac:dyDescent="0.3">
      <c r="A99" s="130"/>
      <c r="B99" s="130"/>
      <c r="C99" s="130"/>
      <c r="D99" s="130"/>
      <c r="E99" s="130"/>
      <c r="F99" s="130"/>
      <c r="G99" s="130"/>
      <c r="H99" s="130"/>
      <c r="I99" s="131"/>
      <c r="J99" s="130"/>
      <c r="K99" s="132"/>
      <c r="L99" s="132"/>
      <c r="M99" s="132"/>
      <c r="N99" s="132"/>
      <c r="O99" s="132"/>
      <c r="P99" s="132"/>
      <c r="Q99" s="132"/>
      <c r="R99" s="130"/>
      <c r="S99" s="130"/>
      <c r="T99" s="130"/>
      <c r="U99" s="130"/>
      <c r="V99" s="130"/>
      <c r="W99" s="130"/>
      <c r="X99" s="130"/>
      <c r="Y99" s="133"/>
      <c r="Z99" s="130"/>
      <c r="AA99" s="134"/>
      <c r="AB99" s="130"/>
      <c r="AC99" s="130"/>
      <c r="AD99" s="130"/>
      <c r="AE99" s="130"/>
    </row>
    <row r="100" spans="1:31" ht="14.25" customHeight="1" x14ac:dyDescent="0.3">
      <c r="A100" s="130"/>
      <c r="B100" s="130"/>
      <c r="C100" s="130"/>
      <c r="D100" s="130"/>
      <c r="E100" s="130"/>
      <c r="F100" s="130"/>
      <c r="G100" s="130"/>
      <c r="H100" s="130"/>
      <c r="I100" s="131"/>
      <c r="J100" s="130"/>
      <c r="K100" s="132"/>
      <c r="L100" s="132"/>
      <c r="M100" s="132"/>
      <c r="N100" s="132"/>
      <c r="O100" s="132"/>
      <c r="P100" s="132"/>
      <c r="Q100" s="132"/>
      <c r="R100" s="130"/>
      <c r="S100" s="130"/>
      <c r="T100" s="130"/>
      <c r="U100" s="130"/>
      <c r="V100" s="130"/>
      <c r="W100" s="130"/>
      <c r="X100" s="130"/>
      <c r="Y100" s="133"/>
      <c r="Z100" s="130"/>
      <c r="AA100" s="134"/>
      <c r="AB100" s="130"/>
      <c r="AC100" s="130"/>
      <c r="AD100" s="130"/>
      <c r="AE100" s="130"/>
    </row>
    <row r="101" spans="1:31" ht="14.25" customHeight="1" x14ac:dyDescent="0.3">
      <c r="A101" s="130"/>
      <c r="B101" s="130"/>
      <c r="C101" s="130"/>
      <c r="D101" s="130"/>
      <c r="E101" s="130"/>
      <c r="F101" s="130"/>
      <c r="G101" s="130"/>
      <c r="H101" s="130"/>
      <c r="I101" s="131"/>
      <c r="J101" s="130"/>
      <c r="K101" s="132"/>
      <c r="L101" s="132"/>
      <c r="M101" s="132"/>
      <c r="N101" s="132"/>
      <c r="O101" s="132"/>
      <c r="P101" s="132"/>
      <c r="Q101" s="132"/>
      <c r="R101" s="130"/>
      <c r="S101" s="130"/>
      <c r="T101" s="130"/>
      <c r="U101" s="130"/>
      <c r="V101" s="130"/>
      <c r="W101" s="130"/>
      <c r="X101" s="130"/>
      <c r="Y101" s="133"/>
      <c r="Z101" s="130"/>
      <c r="AA101" s="134"/>
      <c r="AB101" s="130"/>
      <c r="AC101" s="130"/>
      <c r="AD101" s="130"/>
      <c r="AE101" s="130"/>
    </row>
    <row r="102" spans="1:31" ht="14.25" customHeight="1" x14ac:dyDescent="0.3">
      <c r="A102" s="130"/>
      <c r="B102" s="130"/>
      <c r="C102" s="130"/>
      <c r="D102" s="130"/>
      <c r="E102" s="130"/>
      <c r="F102" s="130"/>
      <c r="G102" s="130"/>
      <c r="H102" s="130"/>
      <c r="I102" s="131"/>
      <c r="J102" s="130"/>
      <c r="K102" s="132"/>
      <c r="L102" s="132"/>
      <c r="M102" s="132"/>
      <c r="N102" s="132"/>
      <c r="O102" s="132"/>
      <c r="P102" s="132"/>
      <c r="Q102" s="132"/>
      <c r="R102" s="130"/>
      <c r="S102" s="130"/>
      <c r="T102" s="130"/>
      <c r="U102" s="130"/>
      <c r="V102" s="130"/>
      <c r="W102" s="130"/>
      <c r="X102" s="130"/>
      <c r="Y102" s="133"/>
      <c r="Z102" s="130"/>
      <c r="AA102" s="134"/>
      <c r="AB102" s="130"/>
      <c r="AC102" s="130"/>
      <c r="AD102" s="130"/>
      <c r="AE102" s="130"/>
    </row>
    <row r="103" spans="1:31" ht="14.25" customHeight="1" x14ac:dyDescent="0.3">
      <c r="A103" s="130"/>
      <c r="B103" s="130"/>
      <c r="C103" s="130"/>
      <c r="D103" s="130"/>
      <c r="E103" s="130"/>
      <c r="F103" s="130"/>
      <c r="G103" s="130"/>
      <c r="H103" s="130"/>
      <c r="I103" s="131"/>
      <c r="J103" s="130"/>
      <c r="K103" s="132"/>
      <c r="L103" s="132"/>
      <c r="M103" s="132"/>
      <c r="N103" s="132"/>
      <c r="O103" s="132"/>
      <c r="P103" s="132"/>
      <c r="Q103" s="132"/>
      <c r="R103" s="130"/>
      <c r="S103" s="130"/>
      <c r="T103" s="130"/>
      <c r="U103" s="130"/>
      <c r="V103" s="130"/>
      <c r="W103" s="130"/>
      <c r="X103" s="130"/>
      <c r="Y103" s="133"/>
      <c r="Z103" s="130"/>
      <c r="AA103" s="134"/>
      <c r="AB103" s="130"/>
      <c r="AC103" s="130"/>
      <c r="AD103" s="130"/>
      <c r="AE103" s="130"/>
    </row>
    <row r="104" spans="1:31" ht="14.25" customHeight="1" x14ac:dyDescent="0.3">
      <c r="A104" s="130"/>
      <c r="B104" s="130"/>
      <c r="C104" s="130"/>
      <c r="D104" s="130"/>
      <c r="E104" s="130"/>
      <c r="F104" s="130"/>
      <c r="G104" s="130"/>
      <c r="H104" s="130"/>
      <c r="I104" s="131"/>
      <c r="J104" s="130"/>
      <c r="K104" s="132"/>
      <c r="L104" s="132"/>
      <c r="M104" s="132"/>
      <c r="N104" s="132"/>
      <c r="O104" s="132"/>
      <c r="P104" s="132"/>
      <c r="Q104" s="132"/>
      <c r="R104" s="130"/>
      <c r="S104" s="130"/>
      <c r="T104" s="130"/>
      <c r="U104" s="130"/>
      <c r="V104" s="130"/>
      <c r="W104" s="130"/>
      <c r="X104" s="130"/>
      <c r="Y104" s="133"/>
      <c r="Z104" s="130"/>
      <c r="AA104" s="134"/>
      <c r="AB104" s="130"/>
      <c r="AC104" s="130"/>
      <c r="AD104" s="130"/>
      <c r="AE104" s="130"/>
    </row>
    <row r="105" spans="1:31" ht="14.25" customHeight="1" x14ac:dyDescent="0.3">
      <c r="A105" s="130"/>
      <c r="B105" s="130"/>
      <c r="C105" s="130"/>
      <c r="D105" s="130"/>
      <c r="E105" s="130"/>
      <c r="F105" s="130"/>
      <c r="G105" s="130"/>
      <c r="H105" s="130"/>
      <c r="I105" s="131"/>
      <c r="J105" s="130"/>
      <c r="K105" s="132"/>
      <c r="L105" s="132"/>
      <c r="M105" s="132"/>
      <c r="N105" s="132"/>
      <c r="O105" s="132"/>
      <c r="P105" s="132"/>
      <c r="Q105" s="132"/>
      <c r="R105" s="130"/>
      <c r="S105" s="130"/>
      <c r="T105" s="130"/>
      <c r="U105" s="130"/>
      <c r="V105" s="130"/>
      <c r="W105" s="130"/>
      <c r="X105" s="130"/>
      <c r="Y105" s="133"/>
      <c r="Z105" s="130"/>
      <c r="AA105" s="134"/>
      <c r="AB105" s="130"/>
      <c r="AC105" s="130"/>
      <c r="AD105" s="130"/>
      <c r="AE105" s="130"/>
    </row>
    <row r="106" spans="1:31" ht="14.25" customHeight="1" x14ac:dyDescent="0.3">
      <c r="A106" s="130"/>
      <c r="B106" s="130"/>
      <c r="C106" s="130"/>
      <c r="D106" s="130"/>
      <c r="E106" s="130"/>
      <c r="F106" s="130"/>
      <c r="G106" s="130"/>
      <c r="H106" s="130"/>
      <c r="I106" s="131"/>
      <c r="J106" s="130"/>
      <c r="K106" s="132"/>
      <c r="L106" s="132"/>
      <c r="M106" s="132"/>
      <c r="N106" s="132"/>
      <c r="O106" s="132"/>
      <c r="P106" s="132"/>
      <c r="Q106" s="132"/>
      <c r="R106" s="130"/>
      <c r="S106" s="130"/>
      <c r="T106" s="130"/>
      <c r="U106" s="130"/>
      <c r="V106" s="130"/>
      <c r="W106" s="130"/>
      <c r="X106" s="130"/>
      <c r="Y106" s="133"/>
      <c r="Z106" s="130"/>
      <c r="AA106" s="134"/>
      <c r="AB106" s="130"/>
      <c r="AC106" s="130"/>
      <c r="AD106" s="130"/>
      <c r="AE106" s="130"/>
    </row>
    <row r="107" spans="1:31" ht="14.25" customHeight="1" x14ac:dyDescent="0.3">
      <c r="A107" s="130"/>
      <c r="B107" s="130"/>
      <c r="C107" s="130"/>
      <c r="D107" s="130"/>
      <c r="E107" s="130"/>
      <c r="F107" s="130"/>
      <c r="G107" s="130"/>
      <c r="H107" s="130"/>
      <c r="I107" s="131"/>
      <c r="J107" s="130"/>
      <c r="K107" s="132"/>
      <c r="L107" s="132"/>
      <c r="M107" s="132"/>
      <c r="N107" s="132"/>
      <c r="O107" s="132"/>
      <c r="P107" s="132"/>
      <c r="Q107" s="132"/>
      <c r="R107" s="130"/>
      <c r="S107" s="130"/>
      <c r="T107" s="130"/>
      <c r="U107" s="130"/>
      <c r="V107" s="130"/>
      <c r="W107" s="130"/>
      <c r="X107" s="130"/>
      <c r="Y107" s="133"/>
      <c r="Z107" s="130"/>
      <c r="AA107" s="134"/>
      <c r="AB107" s="130"/>
      <c r="AC107" s="130"/>
      <c r="AD107" s="130"/>
      <c r="AE107" s="130"/>
    </row>
    <row r="108" spans="1:31" ht="14.25" customHeight="1" x14ac:dyDescent="0.3">
      <c r="A108" s="130"/>
      <c r="B108" s="130"/>
      <c r="C108" s="130"/>
      <c r="D108" s="130"/>
      <c r="E108" s="130"/>
      <c r="F108" s="130"/>
      <c r="G108" s="130"/>
      <c r="H108" s="130"/>
      <c r="I108" s="131"/>
      <c r="J108" s="130"/>
      <c r="K108" s="132"/>
      <c r="L108" s="132"/>
      <c r="M108" s="132"/>
      <c r="N108" s="132"/>
      <c r="O108" s="132"/>
      <c r="P108" s="132"/>
      <c r="Q108" s="132"/>
      <c r="R108" s="130"/>
      <c r="S108" s="130"/>
      <c r="T108" s="130"/>
      <c r="U108" s="130"/>
      <c r="V108" s="130"/>
      <c r="W108" s="130"/>
      <c r="X108" s="130"/>
      <c r="Y108" s="133"/>
      <c r="Z108" s="130"/>
      <c r="AA108" s="134"/>
      <c r="AB108" s="130"/>
      <c r="AC108" s="130"/>
      <c r="AD108" s="130"/>
      <c r="AE108" s="130"/>
    </row>
    <row r="109" spans="1:31" ht="14.25" customHeight="1" x14ac:dyDescent="0.3">
      <c r="A109" s="130"/>
      <c r="B109" s="130"/>
      <c r="C109" s="130"/>
      <c r="D109" s="130"/>
      <c r="E109" s="130"/>
      <c r="F109" s="130"/>
      <c r="G109" s="130"/>
      <c r="H109" s="130"/>
      <c r="I109" s="131"/>
      <c r="J109" s="130"/>
      <c r="K109" s="132"/>
      <c r="L109" s="132"/>
      <c r="M109" s="132"/>
      <c r="N109" s="132"/>
      <c r="O109" s="132"/>
      <c r="P109" s="132"/>
      <c r="Q109" s="132"/>
      <c r="R109" s="130"/>
      <c r="S109" s="130"/>
      <c r="T109" s="130"/>
      <c r="U109" s="130"/>
      <c r="V109" s="130"/>
      <c r="W109" s="130"/>
      <c r="X109" s="130"/>
      <c r="Y109" s="133"/>
      <c r="Z109" s="130"/>
      <c r="AA109" s="134"/>
      <c r="AB109" s="130"/>
      <c r="AC109" s="130"/>
      <c r="AD109" s="130"/>
      <c r="AE109" s="130"/>
    </row>
    <row r="110" spans="1:31" ht="14.25" customHeight="1" x14ac:dyDescent="0.3">
      <c r="A110" s="130"/>
      <c r="B110" s="130"/>
      <c r="C110" s="130"/>
      <c r="D110" s="130"/>
      <c r="E110" s="130"/>
      <c r="F110" s="130"/>
      <c r="G110" s="130"/>
      <c r="H110" s="130"/>
      <c r="I110" s="131"/>
      <c r="J110" s="130"/>
      <c r="K110" s="132"/>
      <c r="L110" s="132"/>
      <c r="M110" s="132"/>
      <c r="N110" s="132"/>
      <c r="O110" s="132"/>
      <c r="P110" s="132"/>
      <c r="Q110" s="132"/>
      <c r="R110" s="130"/>
      <c r="S110" s="130"/>
      <c r="T110" s="130"/>
      <c r="U110" s="130"/>
      <c r="V110" s="130"/>
      <c r="W110" s="130"/>
      <c r="X110" s="130"/>
      <c r="Y110" s="133"/>
      <c r="Z110" s="130"/>
      <c r="AA110" s="134"/>
      <c r="AB110" s="130"/>
      <c r="AC110" s="130"/>
      <c r="AD110" s="130"/>
      <c r="AE110" s="130"/>
    </row>
    <row r="111" spans="1:31" ht="14.25" customHeight="1" x14ac:dyDescent="0.3">
      <c r="A111" s="130"/>
      <c r="B111" s="130"/>
      <c r="C111" s="130"/>
      <c r="D111" s="130"/>
      <c r="E111" s="130"/>
      <c r="F111" s="130"/>
      <c r="G111" s="130"/>
      <c r="H111" s="130"/>
      <c r="I111" s="131"/>
      <c r="J111" s="130"/>
      <c r="K111" s="132"/>
      <c r="L111" s="132"/>
      <c r="M111" s="132"/>
      <c r="N111" s="132"/>
      <c r="O111" s="132"/>
      <c r="P111" s="132"/>
      <c r="Q111" s="132"/>
      <c r="R111" s="130"/>
      <c r="S111" s="130"/>
      <c r="T111" s="130"/>
      <c r="U111" s="130"/>
      <c r="V111" s="130"/>
      <c r="W111" s="130"/>
      <c r="X111" s="130"/>
      <c r="Y111" s="133"/>
      <c r="Z111" s="130"/>
      <c r="AA111" s="134"/>
      <c r="AB111" s="130"/>
      <c r="AC111" s="130"/>
      <c r="AD111" s="130"/>
      <c r="AE111" s="130"/>
    </row>
    <row r="112" spans="1:31" ht="14.25" customHeight="1" x14ac:dyDescent="0.3">
      <c r="A112" s="130"/>
      <c r="B112" s="130"/>
      <c r="C112" s="130"/>
      <c r="D112" s="130"/>
      <c r="E112" s="130"/>
      <c r="F112" s="130"/>
      <c r="G112" s="130"/>
      <c r="H112" s="130"/>
      <c r="I112" s="131"/>
      <c r="J112" s="130"/>
      <c r="K112" s="132"/>
      <c r="L112" s="132"/>
      <c r="M112" s="132"/>
      <c r="N112" s="132"/>
      <c r="O112" s="132"/>
      <c r="P112" s="132"/>
      <c r="Q112" s="132"/>
      <c r="R112" s="130"/>
      <c r="S112" s="130"/>
      <c r="T112" s="130"/>
      <c r="U112" s="130"/>
      <c r="V112" s="130"/>
      <c r="W112" s="130"/>
      <c r="X112" s="130"/>
      <c r="Y112" s="133"/>
      <c r="Z112" s="130"/>
      <c r="AA112" s="134"/>
      <c r="AB112" s="130"/>
      <c r="AC112" s="130"/>
      <c r="AD112" s="130"/>
      <c r="AE112" s="130"/>
    </row>
    <row r="113" spans="1:31" ht="14.25" customHeight="1" x14ac:dyDescent="0.3">
      <c r="A113" s="130"/>
      <c r="B113" s="130"/>
      <c r="C113" s="130"/>
      <c r="D113" s="130"/>
      <c r="E113" s="130"/>
      <c r="F113" s="130"/>
      <c r="G113" s="130"/>
      <c r="H113" s="130"/>
      <c r="I113" s="131"/>
      <c r="J113" s="130"/>
      <c r="K113" s="132"/>
      <c r="L113" s="132"/>
      <c r="M113" s="132"/>
      <c r="N113" s="132"/>
      <c r="O113" s="132"/>
      <c r="P113" s="132"/>
      <c r="Q113" s="132"/>
      <c r="R113" s="130"/>
      <c r="S113" s="130"/>
      <c r="T113" s="130"/>
      <c r="U113" s="130"/>
      <c r="V113" s="130"/>
      <c r="W113" s="130"/>
      <c r="X113" s="130"/>
      <c r="Y113" s="133"/>
      <c r="Z113" s="130"/>
      <c r="AA113" s="134"/>
      <c r="AB113" s="130"/>
      <c r="AC113" s="130"/>
      <c r="AD113" s="130"/>
      <c r="AE113" s="130"/>
    </row>
    <row r="114" spans="1:31" ht="14.25" customHeight="1" x14ac:dyDescent="0.3">
      <c r="A114" s="130"/>
      <c r="B114" s="130"/>
      <c r="C114" s="130"/>
      <c r="D114" s="130"/>
      <c r="E114" s="130"/>
      <c r="F114" s="130"/>
      <c r="G114" s="130"/>
      <c r="H114" s="130"/>
      <c r="I114" s="131"/>
      <c r="J114" s="130"/>
      <c r="K114" s="132"/>
      <c r="L114" s="132"/>
      <c r="M114" s="132"/>
      <c r="N114" s="132"/>
      <c r="O114" s="132"/>
      <c r="P114" s="132"/>
      <c r="Q114" s="132"/>
      <c r="R114" s="130"/>
      <c r="S114" s="130"/>
      <c r="T114" s="130"/>
      <c r="U114" s="130"/>
      <c r="V114" s="130"/>
      <c r="W114" s="130"/>
      <c r="X114" s="130"/>
      <c r="Y114" s="133"/>
      <c r="Z114" s="130"/>
      <c r="AA114" s="134"/>
      <c r="AB114" s="130"/>
      <c r="AC114" s="130"/>
      <c r="AD114" s="130"/>
      <c r="AE114" s="130"/>
    </row>
    <row r="115" spans="1:31" ht="14.25" customHeight="1" x14ac:dyDescent="0.3">
      <c r="A115" s="130"/>
      <c r="B115" s="130"/>
      <c r="C115" s="130"/>
      <c r="D115" s="130"/>
      <c r="E115" s="130"/>
      <c r="F115" s="130"/>
      <c r="G115" s="130"/>
      <c r="H115" s="130"/>
      <c r="I115" s="131"/>
      <c r="J115" s="130"/>
      <c r="K115" s="132"/>
      <c r="L115" s="132"/>
      <c r="M115" s="132"/>
      <c r="N115" s="132"/>
      <c r="O115" s="132"/>
      <c r="P115" s="132"/>
      <c r="Q115" s="132"/>
      <c r="R115" s="130"/>
      <c r="S115" s="130"/>
      <c r="T115" s="130"/>
      <c r="U115" s="130"/>
      <c r="V115" s="130"/>
      <c r="W115" s="130"/>
      <c r="X115" s="130"/>
      <c r="Y115" s="133"/>
      <c r="Z115" s="130"/>
      <c r="AA115" s="134"/>
      <c r="AB115" s="130"/>
      <c r="AC115" s="130"/>
      <c r="AD115" s="130"/>
      <c r="AE115" s="130"/>
    </row>
    <row r="116" spans="1:31" ht="14.25" customHeight="1" x14ac:dyDescent="0.3">
      <c r="A116" s="130"/>
      <c r="B116" s="130"/>
      <c r="C116" s="130"/>
      <c r="D116" s="130"/>
      <c r="E116" s="130"/>
      <c r="F116" s="130"/>
      <c r="G116" s="130"/>
      <c r="H116" s="130"/>
      <c r="I116" s="131"/>
      <c r="J116" s="130"/>
      <c r="K116" s="132"/>
      <c r="L116" s="132"/>
      <c r="M116" s="132"/>
      <c r="N116" s="132"/>
      <c r="O116" s="132"/>
      <c r="P116" s="132"/>
      <c r="Q116" s="132"/>
      <c r="R116" s="130"/>
      <c r="S116" s="130"/>
      <c r="T116" s="130"/>
      <c r="U116" s="130"/>
      <c r="V116" s="130"/>
      <c r="W116" s="130"/>
      <c r="X116" s="130"/>
      <c r="Y116" s="133"/>
      <c r="Z116" s="130"/>
      <c r="AA116" s="134"/>
      <c r="AB116" s="130"/>
      <c r="AC116" s="130"/>
      <c r="AD116" s="130"/>
      <c r="AE116" s="130"/>
    </row>
    <row r="117" spans="1:31" ht="14.25" customHeight="1" x14ac:dyDescent="0.3">
      <c r="A117" s="130"/>
      <c r="B117" s="130"/>
      <c r="C117" s="130"/>
      <c r="D117" s="130"/>
      <c r="E117" s="130"/>
      <c r="F117" s="130"/>
      <c r="G117" s="130"/>
      <c r="H117" s="130"/>
      <c r="I117" s="131"/>
      <c r="J117" s="130"/>
      <c r="K117" s="132"/>
      <c r="L117" s="132"/>
      <c r="M117" s="132"/>
      <c r="N117" s="132"/>
      <c r="O117" s="132"/>
      <c r="P117" s="132"/>
      <c r="Q117" s="132"/>
      <c r="R117" s="130"/>
      <c r="S117" s="130"/>
      <c r="T117" s="130"/>
      <c r="U117" s="130"/>
      <c r="V117" s="130"/>
      <c r="W117" s="130"/>
      <c r="X117" s="130"/>
      <c r="Y117" s="133"/>
      <c r="Z117" s="130"/>
      <c r="AA117" s="134"/>
      <c r="AB117" s="130"/>
      <c r="AC117" s="130"/>
      <c r="AD117" s="130"/>
      <c r="AE117" s="130"/>
    </row>
    <row r="118" spans="1:31" ht="14.25" customHeight="1" x14ac:dyDescent="0.3">
      <c r="A118" s="130"/>
      <c r="B118" s="130"/>
      <c r="C118" s="130"/>
      <c r="D118" s="130"/>
      <c r="E118" s="130"/>
      <c r="F118" s="130"/>
      <c r="G118" s="130"/>
      <c r="H118" s="130"/>
      <c r="I118" s="131"/>
      <c r="J118" s="130"/>
      <c r="K118" s="132"/>
      <c r="L118" s="132"/>
      <c r="M118" s="132"/>
      <c r="N118" s="132"/>
      <c r="O118" s="132"/>
      <c r="P118" s="132"/>
      <c r="Q118" s="132"/>
      <c r="R118" s="130"/>
      <c r="S118" s="130"/>
      <c r="T118" s="130"/>
      <c r="U118" s="130"/>
      <c r="V118" s="130"/>
      <c r="W118" s="130"/>
      <c r="X118" s="130"/>
      <c r="Y118" s="133"/>
      <c r="Z118" s="130"/>
      <c r="AA118" s="134"/>
      <c r="AB118" s="130"/>
      <c r="AC118" s="130"/>
      <c r="AD118" s="130"/>
      <c r="AE118" s="130"/>
    </row>
    <row r="119" spans="1:31" ht="14.25" customHeight="1" x14ac:dyDescent="0.3">
      <c r="A119" s="130"/>
      <c r="B119" s="130"/>
      <c r="C119" s="130"/>
      <c r="D119" s="130"/>
      <c r="E119" s="130"/>
      <c r="F119" s="130"/>
      <c r="G119" s="130"/>
      <c r="H119" s="130"/>
      <c r="I119" s="131"/>
      <c r="J119" s="130"/>
      <c r="K119" s="132"/>
      <c r="L119" s="132"/>
      <c r="M119" s="132"/>
      <c r="N119" s="132"/>
      <c r="O119" s="132"/>
      <c r="P119" s="132"/>
      <c r="Q119" s="132"/>
      <c r="R119" s="130"/>
      <c r="S119" s="130"/>
      <c r="T119" s="130"/>
      <c r="U119" s="130"/>
      <c r="V119" s="130"/>
      <c r="W119" s="130"/>
      <c r="X119" s="130"/>
      <c r="Y119" s="133"/>
      <c r="Z119" s="130"/>
      <c r="AA119" s="134"/>
      <c r="AB119" s="130"/>
      <c r="AC119" s="130"/>
      <c r="AD119" s="130"/>
      <c r="AE119" s="130"/>
    </row>
    <row r="120" spans="1:31" ht="14.25" customHeight="1" x14ac:dyDescent="0.3">
      <c r="A120" s="130"/>
      <c r="B120" s="130"/>
      <c r="C120" s="130"/>
      <c r="D120" s="130"/>
      <c r="E120" s="130"/>
      <c r="F120" s="130"/>
      <c r="G120" s="130"/>
      <c r="H120" s="130"/>
      <c r="I120" s="131"/>
      <c r="J120" s="130"/>
      <c r="K120" s="132"/>
      <c r="L120" s="132"/>
      <c r="M120" s="132"/>
      <c r="N120" s="132"/>
      <c r="O120" s="132"/>
      <c r="P120" s="132"/>
      <c r="Q120" s="132"/>
      <c r="R120" s="130"/>
      <c r="S120" s="130"/>
      <c r="T120" s="130"/>
      <c r="U120" s="130"/>
      <c r="V120" s="130"/>
      <c r="W120" s="130"/>
      <c r="X120" s="130"/>
      <c r="Y120" s="133"/>
      <c r="Z120" s="130"/>
      <c r="AA120" s="134"/>
      <c r="AB120" s="130"/>
      <c r="AC120" s="130"/>
      <c r="AD120" s="130"/>
      <c r="AE120" s="130"/>
    </row>
    <row r="121" spans="1:31" ht="14.25" customHeight="1" x14ac:dyDescent="0.3">
      <c r="A121" s="130"/>
      <c r="B121" s="130"/>
      <c r="C121" s="130"/>
      <c r="D121" s="130"/>
      <c r="E121" s="130"/>
      <c r="F121" s="130"/>
      <c r="G121" s="130"/>
      <c r="H121" s="130"/>
      <c r="I121" s="131"/>
      <c r="J121" s="130"/>
      <c r="K121" s="132"/>
      <c r="L121" s="132"/>
      <c r="M121" s="132"/>
      <c r="N121" s="132"/>
      <c r="O121" s="132"/>
      <c r="P121" s="132"/>
      <c r="Q121" s="132"/>
      <c r="R121" s="130"/>
      <c r="S121" s="130"/>
      <c r="T121" s="130"/>
      <c r="U121" s="130"/>
      <c r="V121" s="130"/>
      <c r="W121" s="130"/>
      <c r="X121" s="130"/>
      <c r="Y121" s="133"/>
      <c r="Z121" s="130"/>
      <c r="AA121" s="134"/>
      <c r="AB121" s="130"/>
      <c r="AC121" s="130"/>
      <c r="AD121" s="130"/>
      <c r="AE121" s="130"/>
    </row>
    <row r="122" spans="1:31" ht="14.25" customHeight="1" x14ac:dyDescent="0.3">
      <c r="A122" s="130"/>
      <c r="B122" s="130"/>
      <c r="C122" s="130"/>
      <c r="D122" s="130"/>
      <c r="E122" s="130"/>
      <c r="F122" s="130"/>
      <c r="G122" s="130"/>
      <c r="H122" s="130"/>
      <c r="I122" s="131"/>
      <c r="J122" s="130"/>
      <c r="K122" s="132"/>
      <c r="L122" s="132"/>
      <c r="M122" s="132"/>
      <c r="N122" s="132"/>
      <c r="O122" s="132"/>
      <c r="P122" s="132"/>
      <c r="Q122" s="132"/>
      <c r="R122" s="130"/>
      <c r="S122" s="130"/>
      <c r="T122" s="130"/>
      <c r="U122" s="130"/>
      <c r="V122" s="130"/>
      <c r="W122" s="130"/>
      <c r="X122" s="130"/>
      <c r="Y122" s="133"/>
      <c r="Z122" s="130"/>
      <c r="AA122" s="134"/>
      <c r="AB122" s="130"/>
      <c r="AC122" s="130"/>
      <c r="AD122" s="130"/>
      <c r="AE122" s="130"/>
    </row>
    <row r="123" spans="1:31" ht="14.25" customHeight="1" x14ac:dyDescent="0.3">
      <c r="A123" s="130"/>
      <c r="B123" s="130"/>
      <c r="C123" s="130"/>
      <c r="D123" s="130"/>
      <c r="E123" s="130"/>
      <c r="F123" s="130"/>
      <c r="G123" s="130"/>
      <c r="H123" s="130"/>
      <c r="I123" s="131"/>
      <c r="J123" s="130"/>
      <c r="K123" s="132"/>
      <c r="L123" s="132"/>
      <c r="M123" s="132"/>
      <c r="N123" s="132"/>
      <c r="O123" s="132"/>
      <c r="P123" s="132"/>
      <c r="Q123" s="132"/>
      <c r="R123" s="130"/>
      <c r="S123" s="130"/>
      <c r="T123" s="130"/>
      <c r="U123" s="130"/>
      <c r="V123" s="130"/>
      <c r="W123" s="130"/>
      <c r="X123" s="130"/>
      <c r="Y123" s="133"/>
      <c r="Z123" s="130"/>
      <c r="AA123" s="134"/>
      <c r="AB123" s="130"/>
      <c r="AC123" s="130"/>
      <c r="AD123" s="130"/>
      <c r="AE123" s="130"/>
    </row>
    <row r="124" spans="1:31" ht="14.25" customHeight="1" x14ac:dyDescent="0.3">
      <c r="A124" s="130"/>
      <c r="B124" s="130"/>
      <c r="C124" s="130"/>
      <c r="D124" s="130"/>
      <c r="E124" s="130"/>
      <c r="F124" s="130"/>
      <c r="G124" s="130"/>
      <c r="H124" s="130"/>
      <c r="I124" s="131"/>
      <c r="J124" s="130"/>
      <c r="K124" s="132"/>
      <c r="L124" s="132"/>
      <c r="M124" s="132"/>
      <c r="N124" s="132"/>
      <c r="O124" s="132"/>
      <c r="P124" s="132"/>
      <c r="Q124" s="132"/>
      <c r="R124" s="130"/>
      <c r="S124" s="130"/>
      <c r="T124" s="130"/>
      <c r="U124" s="130"/>
      <c r="V124" s="130"/>
      <c r="W124" s="130"/>
      <c r="X124" s="130"/>
      <c r="Y124" s="133"/>
      <c r="Z124" s="130"/>
      <c r="AA124" s="134"/>
      <c r="AB124" s="130"/>
      <c r="AC124" s="130"/>
      <c r="AD124" s="130"/>
      <c r="AE124" s="130"/>
    </row>
    <row r="125" spans="1:31" ht="14.25" customHeight="1" x14ac:dyDescent="0.3">
      <c r="A125" s="130"/>
      <c r="B125" s="130"/>
      <c r="C125" s="130"/>
      <c r="D125" s="130"/>
      <c r="E125" s="130"/>
      <c r="F125" s="130"/>
      <c r="G125" s="130"/>
      <c r="H125" s="130"/>
      <c r="I125" s="131"/>
      <c r="J125" s="130"/>
      <c r="K125" s="132"/>
      <c r="L125" s="132"/>
      <c r="M125" s="132"/>
      <c r="N125" s="132"/>
      <c r="O125" s="132"/>
      <c r="P125" s="132"/>
      <c r="Q125" s="132"/>
      <c r="R125" s="130"/>
      <c r="S125" s="130"/>
      <c r="T125" s="130"/>
      <c r="U125" s="130"/>
      <c r="V125" s="130"/>
      <c r="W125" s="130"/>
      <c r="X125" s="130"/>
      <c r="Y125" s="133"/>
      <c r="Z125" s="130"/>
      <c r="AA125" s="134"/>
      <c r="AB125" s="130"/>
      <c r="AC125" s="130"/>
      <c r="AD125" s="130"/>
      <c r="AE125" s="130"/>
    </row>
    <row r="126" spans="1:31" ht="14.25" customHeight="1" x14ac:dyDescent="0.3">
      <c r="A126" s="130"/>
      <c r="B126" s="130"/>
      <c r="C126" s="130"/>
      <c r="D126" s="130"/>
      <c r="E126" s="130"/>
      <c r="F126" s="130"/>
      <c r="G126" s="130"/>
      <c r="H126" s="130"/>
      <c r="I126" s="131"/>
      <c r="J126" s="130"/>
      <c r="K126" s="132"/>
      <c r="L126" s="132"/>
      <c r="M126" s="132"/>
      <c r="N126" s="132"/>
      <c r="O126" s="132"/>
      <c r="P126" s="132"/>
      <c r="Q126" s="132"/>
      <c r="R126" s="130"/>
      <c r="S126" s="130"/>
      <c r="T126" s="130"/>
      <c r="U126" s="130"/>
      <c r="V126" s="130"/>
      <c r="W126" s="130"/>
      <c r="X126" s="130"/>
      <c r="Y126" s="133"/>
      <c r="Z126" s="130"/>
      <c r="AA126" s="134"/>
      <c r="AB126" s="130"/>
      <c r="AC126" s="130"/>
      <c r="AD126" s="130"/>
      <c r="AE126" s="130"/>
    </row>
    <row r="127" spans="1:31" ht="14.25" customHeight="1" x14ac:dyDescent="0.3">
      <c r="A127" s="130"/>
      <c r="B127" s="130"/>
      <c r="C127" s="130"/>
      <c r="D127" s="130"/>
      <c r="E127" s="130"/>
      <c r="F127" s="130"/>
      <c r="G127" s="130"/>
      <c r="H127" s="130"/>
      <c r="I127" s="131"/>
      <c r="J127" s="130"/>
      <c r="K127" s="132"/>
      <c r="L127" s="132"/>
      <c r="M127" s="132"/>
      <c r="N127" s="132"/>
      <c r="O127" s="132"/>
      <c r="P127" s="132"/>
      <c r="Q127" s="132"/>
      <c r="R127" s="130"/>
      <c r="S127" s="130"/>
      <c r="T127" s="130"/>
      <c r="U127" s="130"/>
      <c r="V127" s="130"/>
      <c r="W127" s="130"/>
      <c r="X127" s="130"/>
      <c r="Y127" s="133"/>
      <c r="Z127" s="130"/>
      <c r="AA127" s="134"/>
      <c r="AB127" s="130"/>
      <c r="AC127" s="130"/>
      <c r="AD127" s="130"/>
      <c r="AE127" s="130"/>
    </row>
    <row r="128" spans="1:31" ht="14.25" customHeight="1" x14ac:dyDescent="0.3">
      <c r="A128" s="130"/>
      <c r="B128" s="130"/>
      <c r="C128" s="130"/>
      <c r="D128" s="130"/>
      <c r="E128" s="130"/>
      <c r="F128" s="130"/>
      <c r="G128" s="130"/>
      <c r="H128" s="130"/>
      <c r="I128" s="131"/>
      <c r="J128" s="130"/>
      <c r="K128" s="132"/>
      <c r="L128" s="132"/>
      <c r="M128" s="132"/>
      <c r="N128" s="132"/>
      <c r="O128" s="132"/>
      <c r="P128" s="132"/>
      <c r="Q128" s="132"/>
      <c r="R128" s="130"/>
      <c r="S128" s="130"/>
      <c r="T128" s="130"/>
      <c r="U128" s="130"/>
      <c r="V128" s="130"/>
      <c r="W128" s="130"/>
      <c r="X128" s="130"/>
      <c r="Y128" s="133"/>
      <c r="Z128" s="130"/>
      <c r="AA128" s="134"/>
      <c r="AB128" s="130"/>
      <c r="AC128" s="130"/>
      <c r="AD128" s="130"/>
      <c r="AE128" s="130"/>
    </row>
    <row r="129" spans="1:31" ht="14.25" customHeight="1" x14ac:dyDescent="0.3">
      <c r="A129" s="130"/>
      <c r="B129" s="130"/>
      <c r="C129" s="130"/>
      <c r="D129" s="130"/>
      <c r="E129" s="130"/>
      <c r="F129" s="130"/>
      <c r="G129" s="130"/>
      <c r="H129" s="130"/>
      <c r="I129" s="131"/>
      <c r="J129" s="130"/>
      <c r="K129" s="132"/>
      <c r="L129" s="132"/>
      <c r="M129" s="132"/>
      <c r="N129" s="132"/>
      <c r="O129" s="132"/>
      <c r="P129" s="132"/>
      <c r="Q129" s="132"/>
      <c r="R129" s="130"/>
      <c r="S129" s="130"/>
      <c r="T129" s="130"/>
      <c r="U129" s="130"/>
      <c r="V129" s="130"/>
      <c r="W129" s="130"/>
      <c r="X129" s="130"/>
      <c r="Y129" s="133"/>
      <c r="Z129" s="130"/>
      <c r="AA129" s="134"/>
      <c r="AB129" s="130"/>
      <c r="AC129" s="130"/>
      <c r="AD129" s="130"/>
      <c r="AE129" s="130"/>
    </row>
    <row r="130" spans="1:31" ht="14.25" customHeight="1" x14ac:dyDescent="0.3">
      <c r="A130" s="130"/>
      <c r="B130" s="130"/>
      <c r="C130" s="130"/>
      <c r="D130" s="130"/>
      <c r="E130" s="130"/>
      <c r="F130" s="130"/>
      <c r="G130" s="130"/>
      <c r="H130" s="130"/>
      <c r="I130" s="131"/>
      <c r="J130" s="130"/>
      <c r="K130" s="132"/>
      <c r="L130" s="132"/>
      <c r="M130" s="132"/>
      <c r="N130" s="132"/>
      <c r="O130" s="132"/>
      <c r="P130" s="132"/>
      <c r="Q130" s="132"/>
      <c r="R130" s="130"/>
      <c r="S130" s="130"/>
      <c r="T130" s="130"/>
      <c r="U130" s="130"/>
      <c r="V130" s="130"/>
      <c r="W130" s="130"/>
      <c r="X130" s="130"/>
      <c r="Y130" s="133"/>
      <c r="Z130" s="130"/>
      <c r="AA130" s="134"/>
      <c r="AB130" s="130"/>
      <c r="AC130" s="130"/>
      <c r="AD130" s="130"/>
      <c r="AE130" s="130"/>
    </row>
    <row r="131" spans="1:31" ht="14.25" customHeight="1" x14ac:dyDescent="0.3">
      <c r="A131" s="130"/>
      <c r="B131" s="130"/>
      <c r="C131" s="130"/>
      <c r="D131" s="130"/>
      <c r="E131" s="130"/>
      <c r="F131" s="130"/>
      <c r="G131" s="130"/>
      <c r="H131" s="130"/>
      <c r="I131" s="131"/>
      <c r="J131" s="130"/>
      <c r="K131" s="132"/>
      <c r="L131" s="132"/>
      <c r="M131" s="132"/>
      <c r="N131" s="132"/>
      <c r="O131" s="132"/>
      <c r="P131" s="132"/>
      <c r="Q131" s="132"/>
      <c r="R131" s="130"/>
      <c r="S131" s="130"/>
      <c r="T131" s="130"/>
      <c r="U131" s="130"/>
      <c r="V131" s="130"/>
      <c r="W131" s="130"/>
      <c r="X131" s="130"/>
      <c r="Y131" s="133"/>
      <c r="Z131" s="130"/>
      <c r="AA131" s="134"/>
      <c r="AB131" s="130"/>
      <c r="AC131" s="130"/>
      <c r="AD131" s="130"/>
      <c r="AE131" s="130"/>
    </row>
    <row r="132" spans="1:31" ht="14.25" customHeight="1" x14ac:dyDescent="0.3">
      <c r="A132" s="130"/>
      <c r="B132" s="130"/>
      <c r="C132" s="130"/>
      <c r="D132" s="130"/>
      <c r="E132" s="130"/>
      <c r="F132" s="130"/>
      <c r="G132" s="130"/>
      <c r="H132" s="130"/>
      <c r="I132" s="131"/>
      <c r="J132" s="130"/>
      <c r="K132" s="132"/>
      <c r="L132" s="132"/>
      <c r="M132" s="132"/>
      <c r="N132" s="132"/>
      <c r="O132" s="132"/>
      <c r="P132" s="132"/>
      <c r="Q132" s="132"/>
      <c r="R132" s="130"/>
      <c r="S132" s="130"/>
      <c r="T132" s="130"/>
      <c r="U132" s="130"/>
      <c r="V132" s="130"/>
      <c r="W132" s="130"/>
      <c r="X132" s="130"/>
      <c r="Y132" s="133"/>
      <c r="Z132" s="130"/>
      <c r="AA132" s="134"/>
      <c r="AB132" s="130"/>
      <c r="AC132" s="130"/>
      <c r="AD132" s="130"/>
      <c r="AE132" s="130"/>
    </row>
    <row r="133" spans="1:31" ht="14.25" customHeight="1" x14ac:dyDescent="0.3">
      <c r="A133" s="130"/>
      <c r="B133" s="130"/>
      <c r="C133" s="130"/>
      <c r="D133" s="130"/>
      <c r="E133" s="130"/>
      <c r="F133" s="130"/>
      <c r="G133" s="130"/>
      <c r="H133" s="130"/>
      <c r="I133" s="131"/>
      <c r="J133" s="130"/>
      <c r="K133" s="132"/>
      <c r="L133" s="132"/>
      <c r="M133" s="132"/>
      <c r="N133" s="132"/>
      <c r="O133" s="132"/>
      <c r="P133" s="132"/>
      <c r="Q133" s="132"/>
      <c r="R133" s="130"/>
      <c r="S133" s="130"/>
      <c r="T133" s="130"/>
      <c r="U133" s="130"/>
      <c r="V133" s="130"/>
      <c r="W133" s="130"/>
      <c r="X133" s="130"/>
      <c r="Y133" s="133"/>
      <c r="Z133" s="130"/>
      <c r="AA133" s="134"/>
      <c r="AB133" s="130"/>
      <c r="AC133" s="130"/>
      <c r="AD133" s="130"/>
      <c r="AE133" s="130"/>
    </row>
    <row r="134" spans="1:31" ht="14.25" customHeight="1" x14ac:dyDescent="0.3">
      <c r="A134" s="130"/>
      <c r="B134" s="130"/>
      <c r="C134" s="130"/>
      <c r="D134" s="130"/>
      <c r="E134" s="130"/>
      <c r="F134" s="130"/>
      <c r="G134" s="130"/>
      <c r="H134" s="130"/>
      <c r="I134" s="131"/>
      <c r="J134" s="130"/>
      <c r="K134" s="132"/>
      <c r="L134" s="132"/>
      <c r="M134" s="132"/>
      <c r="N134" s="132"/>
      <c r="O134" s="132"/>
      <c r="P134" s="132"/>
      <c r="Q134" s="132"/>
      <c r="R134" s="130"/>
      <c r="S134" s="130"/>
      <c r="T134" s="130"/>
      <c r="U134" s="130"/>
      <c r="V134" s="130"/>
      <c r="W134" s="130"/>
      <c r="X134" s="130"/>
      <c r="Y134" s="133"/>
      <c r="Z134" s="130"/>
      <c r="AA134" s="134"/>
      <c r="AB134" s="130"/>
      <c r="AC134" s="130"/>
      <c r="AD134" s="130"/>
      <c r="AE134" s="130"/>
    </row>
    <row r="135" spans="1:31" ht="14.25" customHeight="1" x14ac:dyDescent="0.3">
      <c r="A135" s="130"/>
      <c r="B135" s="130"/>
      <c r="C135" s="130"/>
      <c r="D135" s="130"/>
      <c r="E135" s="130"/>
      <c r="F135" s="130"/>
      <c r="G135" s="130"/>
      <c r="H135" s="130"/>
      <c r="I135" s="131"/>
      <c r="J135" s="130"/>
      <c r="K135" s="132"/>
      <c r="L135" s="132"/>
      <c r="M135" s="132"/>
      <c r="N135" s="132"/>
      <c r="O135" s="132"/>
      <c r="P135" s="132"/>
      <c r="Q135" s="132"/>
      <c r="R135" s="130"/>
      <c r="S135" s="130"/>
      <c r="T135" s="130"/>
      <c r="U135" s="130"/>
      <c r="V135" s="130"/>
      <c r="W135" s="130"/>
      <c r="X135" s="130"/>
      <c r="Y135" s="133"/>
      <c r="Z135" s="130"/>
      <c r="AA135" s="134"/>
      <c r="AB135" s="130"/>
      <c r="AC135" s="130"/>
      <c r="AD135" s="130"/>
      <c r="AE135" s="130"/>
    </row>
    <row r="136" spans="1:31" ht="14.25" customHeight="1" x14ac:dyDescent="0.3">
      <c r="A136" s="130"/>
      <c r="B136" s="130"/>
      <c r="C136" s="130"/>
      <c r="D136" s="130"/>
      <c r="E136" s="130"/>
      <c r="F136" s="130"/>
      <c r="G136" s="130"/>
      <c r="H136" s="130"/>
      <c r="I136" s="131"/>
      <c r="J136" s="130"/>
      <c r="K136" s="132"/>
      <c r="L136" s="132"/>
      <c r="M136" s="132"/>
      <c r="N136" s="132"/>
      <c r="O136" s="132"/>
      <c r="P136" s="132"/>
      <c r="Q136" s="132"/>
      <c r="R136" s="130"/>
      <c r="S136" s="130"/>
      <c r="T136" s="130"/>
      <c r="U136" s="130"/>
      <c r="V136" s="130"/>
      <c r="W136" s="130"/>
      <c r="X136" s="130"/>
      <c r="Y136" s="133"/>
      <c r="Z136" s="130"/>
      <c r="AA136" s="134"/>
      <c r="AB136" s="130"/>
      <c r="AC136" s="130"/>
      <c r="AD136" s="130"/>
      <c r="AE136" s="130"/>
    </row>
    <row r="137" spans="1:31" ht="14.25" customHeight="1" x14ac:dyDescent="0.3">
      <c r="A137" s="130"/>
      <c r="B137" s="130"/>
      <c r="C137" s="130"/>
      <c r="D137" s="130"/>
      <c r="E137" s="130"/>
      <c r="F137" s="130"/>
      <c r="G137" s="130"/>
      <c r="H137" s="130"/>
      <c r="I137" s="131"/>
      <c r="J137" s="130"/>
      <c r="K137" s="132"/>
      <c r="L137" s="132"/>
      <c r="M137" s="132"/>
      <c r="N137" s="132"/>
      <c r="O137" s="132"/>
      <c r="P137" s="132"/>
      <c r="Q137" s="132"/>
      <c r="R137" s="130"/>
      <c r="S137" s="130"/>
      <c r="T137" s="130"/>
      <c r="U137" s="130"/>
      <c r="V137" s="130"/>
      <c r="W137" s="130"/>
      <c r="X137" s="130"/>
      <c r="Y137" s="133"/>
      <c r="Z137" s="130"/>
      <c r="AA137" s="134"/>
      <c r="AB137" s="130"/>
      <c r="AC137" s="130"/>
      <c r="AD137" s="130"/>
      <c r="AE137" s="130"/>
    </row>
    <row r="138" spans="1:31" ht="14.25" customHeight="1" x14ac:dyDescent="0.3">
      <c r="A138" s="130"/>
      <c r="B138" s="130"/>
      <c r="C138" s="130"/>
      <c r="D138" s="130"/>
      <c r="E138" s="130"/>
      <c r="F138" s="130"/>
      <c r="G138" s="130"/>
      <c r="H138" s="130"/>
      <c r="I138" s="131"/>
      <c r="J138" s="130"/>
      <c r="K138" s="132"/>
      <c r="L138" s="132"/>
      <c r="M138" s="132"/>
      <c r="N138" s="132"/>
      <c r="O138" s="132"/>
      <c r="P138" s="132"/>
      <c r="Q138" s="132"/>
      <c r="R138" s="130"/>
      <c r="S138" s="130"/>
      <c r="T138" s="130"/>
      <c r="U138" s="130"/>
      <c r="V138" s="130"/>
      <c r="W138" s="130"/>
      <c r="X138" s="130"/>
      <c r="Y138" s="133"/>
      <c r="Z138" s="130"/>
      <c r="AA138" s="134"/>
      <c r="AB138" s="130"/>
      <c r="AC138" s="130"/>
      <c r="AD138" s="130"/>
      <c r="AE138" s="130"/>
    </row>
    <row r="139" spans="1:31" ht="14.25" customHeight="1" x14ac:dyDescent="0.3">
      <c r="A139" s="130"/>
      <c r="B139" s="130"/>
      <c r="C139" s="130"/>
      <c r="D139" s="130"/>
      <c r="E139" s="130"/>
      <c r="F139" s="130"/>
      <c r="G139" s="130"/>
      <c r="H139" s="130"/>
      <c r="I139" s="131"/>
      <c r="J139" s="130"/>
      <c r="K139" s="132"/>
      <c r="L139" s="132"/>
      <c r="M139" s="132"/>
      <c r="N139" s="132"/>
      <c r="O139" s="132"/>
      <c r="P139" s="132"/>
      <c r="Q139" s="132"/>
      <c r="R139" s="130"/>
      <c r="S139" s="130"/>
      <c r="T139" s="130"/>
      <c r="U139" s="130"/>
      <c r="V139" s="130"/>
      <c r="W139" s="130"/>
      <c r="X139" s="130"/>
      <c r="Y139" s="133"/>
      <c r="Z139" s="130"/>
      <c r="AA139" s="134"/>
      <c r="AB139" s="130"/>
      <c r="AC139" s="130"/>
      <c r="AD139" s="130"/>
      <c r="AE139" s="130"/>
    </row>
    <row r="140" spans="1:31" ht="14.25" customHeight="1" x14ac:dyDescent="0.3">
      <c r="A140" s="130"/>
      <c r="B140" s="130"/>
      <c r="C140" s="130"/>
      <c r="D140" s="130"/>
      <c r="E140" s="130"/>
      <c r="F140" s="130"/>
      <c r="G140" s="130"/>
      <c r="H140" s="130"/>
      <c r="I140" s="131"/>
      <c r="J140" s="130"/>
      <c r="K140" s="132"/>
      <c r="L140" s="132"/>
      <c r="M140" s="132"/>
      <c r="N140" s="132"/>
      <c r="O140" s="132"/>
      <c r="P140" s="132"/>
      <c r="Q140" s="132"/>
      <c r="R140" s="130"/>
      <c r="S140" s="130"/>
      <c r="T140" s="130"/>
      <c r="U140" s="130"/>
      <c r="V140" s="130"/>
      <c r="W140" s="130"/>
      <c r="X140" s="130"/>
      <c r="Y140" s="133"/>
      <c r="Z140" s="130"/>
      <c r="AA140" s="134"/>
      <c r="AB140" s="130"/>
      <c r="AC140" s="130"/>
      <c r="AD140" s="130"/>
      <c r="AE140" s="130"/>
    </row>
    <row r="141" spans="1:31" ht="14.25" customHeight="1" x14ac:dyDescent="0.3">
      <c r="A141" s="130"/>
      <c r="B141" s="130"/>
      <c r="C141" s="130"/>
      <c r="D141" s="130"/>
      <c r="E141" s="130"/>
      <c r="F141" s="130"/>
      <c r="G141" s="130"/>
      <c r="H141" s="130"/>
      <c r="I141" s="131"/>
      <c r="J141" s="130"/>
      <c r="K141" s="132"/>
      <c r="L141" s="132"/>
      <c r="M141" s="132"/>
      <c r="N141" s="132"/>
      <c r="O141" s="132"/>
      <c r="P141" s="132"/>
      <c r="Q141" s="132"/>
      <c r="R141" s="130"/>
      <c r="S141" s="130"/>
      <c r="T141" s="130"/>
      <c r="U141" s="130"/>
      <c r="V141" s="130"/>
      <c r="W141" s="130"/>
      <c r="X141" s="130"/>
      <c r="Y141" s="133"/>
      <c r="Z141" s="130"/>
      <c r="AA141" s="134"/>
      <c r="AB141" s="130"/>
      <c r="AC141" s="130"/>
      <c r="AD141" s="130"/>
      <c r="AE141" s="130"/>
    </row>
    <row r="142" spans="1:31" ht="14.25" customHeight="1" x14ac:dyDescent="0.3">
      <c r="A142" s="130"/>
      <c r="B142" s="130"/>
      <c r="C142" s="130"/>
      <c r="D142" s="130"/>
      <c r="E142" s="130"/>
      <c r="F142" s="130"/>
      <c r="G142" s="130"/>
      <c r="H142" s="130"/>
      <c r="I142" s="131"/>
      <c r="J142" s="130"/>
      <c r="K142" s="132"/>
      <c r="L142" s="132"/>
      <c r="M142" s="132"/>
      <c r="N142" s="132"/>
      <c r="O142" s="132"/>
      <c r="P142" s="132"/>
      <c r="Q142" s="132"/>
      <c r="R142" s="130"/>
      <c r="S142" s="130"/>
      <c r="T142" s="130"/>
      <c r="U142" s="130"/>
      <c r="V142" s="130"/>
      <c r="W142" s="130"/>
      <c r="X142" s="130"/>
      <c r="Y142" s="133"/>
      <c r="Z142" s="130"/>
      <c r="AA142" s="134"/>
      <c r="AB142" s="130"/>
      <c r="AC142" s="130"/>
      <c r="AD142" s="130"/>
      <c r="AE142" s="130"/>
    </row>
    <row r="143" spans="1:31" ht="14.25" customHeight="1" x14ac:dyDescent="0.3">
      <c r="A143" s="130"/>
      <c r="B143" s="130"/>
      <c r="C143" s="130"/>
      <c r="D143" s="130"/>
      <c r="E143" s="130"/>
      <c r="F143" s="130"/>
      <c r="G143" s="130"/>
      <c r="H143" s="130"/>
      <c r="I143" s="131"/>
      <c r="J143" s="130"/>
      <c r="K143" s="132"/>
      <c r="L143" s="132"/>
      <c r="M143" s="132"/>
      <c r="N143" s="132"/>
      <c r="O143" s="132"/>
      <c r="P143" s="132"/>
      <c r="Q143" s="132"/>
      <c r="R143" s="130"/>
      <c r="S143" s="130"/>
      <c r="T143" s="130"/>
      <c r="U143" s="130"/>
      <c r="V143" s="130"/>
      <c r="W143" s="130"/>
      <c r="X143" s="130"/>
      <c r="Y143" s="133"/>
      <c r="Z143" s="130"/>
      <c r="AA143" s="134"/>
      <c r="AB143" s="130"/>
      <c r="AC143" s="130"/>
      <c r="AD143" s="130"/>
      <c r="AE143" s="130"/>
    </row>
    <row r="144" spans="1:31" ht="14.25" customHeight="1" x14ac:dyDescent="0.3">
      <c r="A144" s="130"/>
      <c r="B144" s="130"/>
      <c r="C144" s="130"/>
      <c r="D144" s="130"/>
      <c r="E144" s="130"/>
      <c r="F144" s="130"/>
      <c r="G144" s="130"/>
      <c r="H144" s="130"/>
      <c r="I144" s="131"/>
      <c r="J144" s="130"/>
      <c r="K144" s="132"/>
      <c r="L144" s="132"/>
      <c r="M144" s="132"/>
      <c r="N144" s="132"/>
      <c r="O144" s="132"/>
      <c r="P144" s="132"/>
      <c r="Q144" s="132"/>
      <c r="R144" s="130"/>
      <c r="S144" s="130"/>
      <c r="T144" s="130"/>
      <c r="U144" s="130"/>
      <c r="V144" s="130"/>
      <c r="W144" s="130"/>
      <c r="X144" s="130"/>
      <c r="Y144" s="133"/>
      <c r="Z144" s="130"/>
      <c r="AA144" s="134"/>
      <c r="AB144" s="130"/>
      <c r="AC144" s="130"/>
      <c r="AD144" s="130"/>
      <c r="AE144" s="130"/>
    </row>
    <row r="145" spans="1:31" ht="14.25" customHeight="1" x14ac:dyDescent="0.3">
      <c r="A145" s="130"/>
      <c r="B145" s="130"/>
      <c r="C145" s="130"/>
      <c r="D145" s="130"/>
      <c r="E145" s="130"/>
      <c r="F145" s="130"/>
      <c r="G145" s="130"/>
      <c r="H145" s="130"/>
      <c r="I145" s="131"/>
      <c r="J145" s="130"/>
      <c r="K145" s="132"/>
      <c r="L145" s="132"/>
      <c r="M145" s="132"/>
      <c r="N145" s="132"/>
      <c r="O145" s="132"/>
      <c r="P145" s="132"/>
      <c r="Q145" s="132"/>
      <c r="R145" s="130"/>
      <c r="S145" s="130"/>
      <c r="T145" s="130"/>
      <c r="U145" s="130"/>
      <c r="V145" s="130"/>
      <c r="W145" s="130"/>
      <c r="X145" s="130"/>
      <c r="Y145" s="133"/>
      <c r="Z145" s="130"/>
      <c r="AA145" s="134"/>
      <c r="AB145" s="130"/>
      <c r="AC145" s="130"/>
      <c r="AD145" s="130"/>
      <c r="AE145" s="130"/>
    </row>
    <row r="146" spans="1:31" ht="14.25" customHeight="1" x14ac:dyDescent="0.3">
      <c r="A146" s="130"/>
      <c r="B146" s="130"/>
      <c r="C146" s="130"/>
      <c r="D146" s="130"/>
      <c r="E146" s="130"/>
      <c r="F146" s="130"/>
      <c r="G146" s="130"/>
      <c r="H146" s="130"/>
      <c r="I146" s="131"/>
      <c r="J146" s="130"/>
      <c r="K146" s="132"/>
      <c r="L146" s="132"/>
      <c r="M146" s="132"/>
      <c r="N146" s="132"/>
      <c r="O146" s="132"/>
      <c r="P146" s="132"/>
      <c r="Q146" s="132"/>
      <c r="R146" s="130"/>
      <c r="S146" s="130"/>
      <c r="T146" s="130"/>
      <c r="U146" s="130"/>
      <c r="V146" s="130"/>
      <c r="W146" s="130"/>
      <c r="X146" s="130"/>
      <c r="Y146" s="133"/>
      <c r="Z146" s="130"/>
      <c r="AA146" s="134"/>
      <c r="AB146" s="130"/>
      <c r="AC146" s="130"/>
      <c r="AD146" s="130"/>
      <c r="AE146" s="130"/>
    </row>
    <row r="147" spans="1:31" ht="14.25" customHeight="1" x14ac:dyDescent="0.3">
      <c r="A147" s="130"/>
      <c r="B147" s="130"/>
      <c r="C147" s="130"/>
      <c r="D147" s="130"/>
      <c r="E147" s="130"/>
      <c r="F147" s="130"/>
      <c r="G147" s="130"/>
      <c r="H147" s="130"/>
      <c r="I147" s="131"/>
      <c r="J147" s="130"/>
      <c r="K147" s="132"/>
      <c r="L147" s="132"/>
      <c r="M147" s="132"/>
      <c r="N147" s="132"/>
      <c r="O147" s="132"/>
      <c r="P147" s="132"/>
      <c r="Q147" s="132"/>
      <c r="R147" s="130"/>
      <c r="S147" s="130"/>
      <c r="T147" s="130"/>
      <c r="U147" s="130"/>
      <c r="V147" s="130"/>
      <c r="W147" s="130"/>
      <c r="X147" s="130"/>
      <c r="Y147" s="133"/>
      <c r="Z147" s="130"/>
      <c r="AA147" s="134"/>
      <c r="AB147" s="130"/>
      <c r="AC147" s="130"/>
      <c r="AD147" s="130"/>
      <c r="AE147" s="130"/>
    </row>
    <row r="148" spans="1:31" ht="14.25" customHeight="1" x14ac:dyDescent="0.3">
      <c r="A148" s="130"/>
      <c r="B148" s="130"/>
      <c r="C148" s="130"/>
      <c r="D148" s="130"/>
      <c r="E148" s="130"/>
      <c r="F148" s="130"/>
      <c r="G148" s="130"/>
      <c r="H148" s="130"/>
      <c r="I148" s="131"/>
      <c r="J148" s="130"/>
      <c r="K148" s="132"/>
      <c r="L148" s="132"/>
      <c r="M148" s="132"/>
      <c r="N148" s="132"/>
      <c r="O148" s="132"/>
      <c r="P148" s="132"/>
      <c r="Q148" s="132"/>
      <c r="R148" s="130"/>
      <c r="S148" s="130"/>
      <c r="T148" s="130"/>
      <c r="U148" s="130"/>
      <c r="V148" s="130"/>
      <c r="W148" s="130"/>
      <c r="X148" s="130"/>
      <c r="Y148" s="133"/>
      <c r="Z148" s="130"/>
      <c r="AA148" s="134"/>
      <c r="AB148" s="130"/>
      <c r="AC148" s="130"/>
      <c r="AD148" s="130"/>
      <c r="AE148" s="130"/>
    </row>
    <row r="149" spans="1:31" ht="14.25" customHeight="1" x14ac:dyDescent="0.3">
      <c r="A149" s="130"/>
      <c r="B149" s="130"/>
      <c r="C149" s="130"/>
      <c r="D149" s="130"/>
      <c r="E149" s="130"/>
      <c r="F149" s="130"/>
      <c r="G149" s="130"/>
      <c r="H149" s="130"/>
      <c r="I149" s="131"/>
      <c r="J149" s="130"/>
      <c r="K149" s="132"/>
      <c r="L149" s="132"/>
      <c r="M149" s="132"/>
      <c r="N149" s="132"/>
      <c r="O149" s="132"/>
      <c r="P149" s="132"/>
      <c r="Q149" s="132"/>
      <c r="R149" s="130"/>
      <c r="S149" s="130"/>
      <c r="T149" s="130"/>
      <c r="U149" s="130"/>
      <c r="V149" s="130"/>
      <c r="W149" s="130"/>
      <c r="X149" s="130"/>
      <c r="Y149" s="133"/>
      <c r="Z149" s="130"/>
      <c r="AA149" s="134"/>
      <c r="AB149" s="130"/>
      <c r="AC149" s="130"/>
      <c r="AD149" s="130"/>
      <c r="AE149" s="130"/>
    </row>
    <row r="150" spans="1:31" ht="14.25" customHeight="1" x14ac:dyDescent="0.3">
      <c r="A150" s="130"/>
      <c r="B150" s="130"/>
      <c r="C150" s="130"/>
      <c r="D150" s="130"/>
      <c r="E150" s="130"/>
      <c r="F150" s="130"/>
      <c r="G150" s="130"/>
      <c r="H150" s="130"/>
      <c r="I150" s="131"/>
      <c r="J150" s="130"/>
      <c r="K150" s="132"/>
      <c r="L150" s="132"/>
      <c r="M150" s="132"/>
      <c r="N150" s="132"/>
      <c r="O150" s="132"/>
      <c r="P150" s="132"/>
      <c r="Q150" s="132"/>
      <c r="R150" s="130"/>
      <c r="S150" s="130"/>
      <c r="T150" s="130"/>
      <c r="U150" s="130"/>
      <c r="V150" s="130"/>
      <c r="W150" s="130"/>
      <c r="X150" s="130"/>
      <c r="Y150" s="133"/>
      <c r="Z150" s="130"/>
      <c r="AA150" s="134"/>
      <c r="AB150" s="130"/>
      <c r="AC150" s="130"/>
      <c r="AD150" s="130"/>
      <c r="AE150" s="130"/>
    </row>
    <row r="151" spans="1:31" ht="14.25" customHeight="1" x14ac:dyDescent="0.3">
      <c r="A151" s="130"/>
      <c r="B151" s="130"/>
      <c r="C151" s="130"/>
      <c r="D151" s="130"/>
      <c r="E151" s="130"/>
      <c r="F151" s="130"/>
      <c r="G151" s="130"/>
      <c r="H151" s="130"/>
      <c r="I151" s="131"/>
      <c r="J151" s="130"/>
      <c r="K151" s="132"/>
      <c r="L151" s="132"/>
      <c r="M151" s="132"/>
      <c r="N151" s="132"/>
      <c r="O151" s="132"/>
      <c r="P151" s="132"/>
      <c r="Q151" s="132"/>
      <c r="R151" s="130"/>
      <c r="S151" s="130"/>
      <c r="T151" s="130"/>
      <c r="U151" s="130"/>
      <c r="V151" s="130"/>
      <c r="W151" s="130"/>
      <c r="X151" s="130"/>
      <c r="Y151" s="133"/>
      <c r="Z151" s="130"/>
      <c r="AA151" s="134"/>
      <c r="AB151" s="130"/>
      <c r="AC151" s="130"/>
      <c r="AD151" s="130"/>
      <c r="AE151" s="130"/>
    </row>
    <row r="152" spans="1:31" ht="14.25" customHeight="1" x14ac:dyDescent="0.3">
      <c r="A152" s="130"/>
      <c r="B152" s="130"/>
      <c r="C152" s="130"/>
      <c r="D152" s="130"/>
      <c r="E152" s="130"/>
      <c r="F152" s="130"/>
      <c r="G152" s="130"/>
      <c r="H152" s="130"/>
      <c r="I152" s="131"/>
      <c r="J152" s="130"/>
      <c r="K152" s="132"/>
      <c r="L152" s="132"/>
      <c r="M152" s="132"/>
      <c r="N152" s="132"/>
      <c r="O152" s="132"/>
      <c r="P152" s="132"/>
      <c r="Q152" s="132"/>
      <c r="R152" s="130"/>
      <c r="S152" s="130"/>
      <c r="T152" s="130"/>
      <c r="U152" s="130"/>
      <c r="V152" s="130"/>
      <c r="W152" s="130"/>
      <c r="X152" s="130"/>
      <c r="Y152" s="133"/>
      <c r="Z152" s="130"/>
      <c r="AA152" s="134"/>
      <c r="AB152" s="130"/>
      <c r="AC152" s="130"/>
      <c r="AD152" s="130"/>
      <c r="AE152" s="130"/>
    </row>
    <row r="153" spans="1:31" ht="14.25" customHeight="1" x14ac:dyDescent="0.3">
      <c r="A153" s="130"/>
      <c r="B153" s="130"/>
      <c r="C153" s="130"/>
      <c r="D153" s="130"/>
      <c r="E153" s="130"/>
      <c r="F153" s="130"/>
      <c r="G153" s="130"/>
      <c r="H153" s="130"/>
      <c r="I153" s="131"/>
      <c r="J153" s="130"/>
      <c r="K153" s="132"/>
      <c r="L153" s="132"/>
      <c r="M153" s="132"/>
      <c r="N153" s="132"/>
      <c r="O153" s="132"/>
      <c r="P153" s="132"/>
      <c r="Q153" s="132"/>
      <c r="R153" s="130"/>
      <c r="S153" s="130"/>
      <c r="T153" s="130"/>
      <c r="U153" s="130"/>
      <c r="V153" s="130"/>
      <c r="W153" s="130"/>
      <c r="X153" s="130"/>
      <c r="Y153" s="133"/>
      <c r="Z153" s="130"/>
      <c r="AA153" s="134"/>
      <c r="AB153" s="130"/>
      <c r="AC153" s="130"/>
      <c r="AD153" s="130"/>
      <c r="AE153" s="130"/>
    </row>
    <row r="154" spans="1:31" ht="14.25" customHeight="1" x14ac:dyDescent="0.3">
      <c r="A154" s="130"/>
      <c r="B154" s="130"/>
      <c r="C154" s="130"/>
      <c r="D154" s="130"/>
      <c r="E154" s="130"/>
      <c r="F154" s="130"/>
      <c r="G154" s="130"/>
      <c r="H154" s="130"/>
      <c r="I154" s="131"/>
      <c r="J154" s="130"/>
      <c r="K154" s="132"/>
      <c r="L154" s="132"/>
      <c r="M154" s="132"/>
      <c r="N154" s="132"/>
      <c r="O154" s="132"/>
      <c r="P154" s="132"/>
      <c r="Q154" s="132"/>
      <c r="R154" s="130"/>
      <c r="S154" s="130"/>
      <c r="T154" s="130"/>
      <c r="U154" s="130"/>
      <c r="V154" s="130"/>
      <c r="W154" s="130"/>
      <c r="X154" s="130"/>
      <c r="Y154" s="133"/>
      <c r="Z154" s="130"/>
      <c r="AA154" s="134"/>
      <c r="AB154" s="130"/>
      <c r="AC154" s="130"/>
      <c r="AD154" s="130"/>
      <c r="AE154" s="130"/>
    </row>
    <row r="155" spans="1:31" ht="14.25" customHeight="1" x14ac:dyDescent="0.3">
      <c r="A155" s="130"/>
      <c r="B155" s="130"/>
      <c r="C155" s="130"/>
      <c r="D155" s="130"/>
      <c r="E155" s="130"/>
      <c r="F155" s="130"/>
      <c r="G155" s="130"/>
      <c r="H155" s="130"/>
      <c r="I155" s="131"/>
      <c r="J155" s="130"/>
      <c r="K155" s="132"/>
      <c r="L155" s="132"/>
      <c r="M155" s="132"/>
      <c r="N155" s="132"/>
      <c r="O155" s="132"/>
      <c r="P155" s="132"/>
      <c r="Q155" s="132"/>
      <c r="R155" s="130"/>
      <c r="S155" s="130"/>
      <c r="T155" s="130"/>
      <c r="U155" s="130"/>
      <c r="V155" s="130"/>
      <c r="W155" s="130"/>
      <c r="X155" s="130"/>
      <c r="Y155" s="133"/>
      <c r="Z155" s="130"/>
      <c r="AA155" s="134"/>
      <c r="AB155" s="130"/>
      <c r="AC155" s="130"/>
      <c r="AD155" s="130"/>
      <c r="AE155" s="130"/>
    </row>
    <row r="156" spans="1:31" ht="14.25" customHeight="1" x14ac:dyDescent="0.3">
      <c r="A156" s="130"/>
      <c r="B156" s="130"/>
      <c r="C156" s="130"/>
      <c r="D156" s="130"/>
      <c r="E156" s="130"/>
      <c r="F156" s="130"/>
      <c r="G156" s="130"/>
      <c r="H156" s="130"/>
      <c r="I156" s="131"/>
      <c r="J156" s="130"/>
      <c r="K156" s="132"/>
      <c r="L156" s="132"/>
      <c r="M156" s="132"/>
      <c r="N156" s="132"/>
      <c r="O156" s="132"/>
      <c r="P156" s="132"/>
      <c r="Q156" s="132"/>
      <c r="R156" s="130"/>
      <c r="S156" s="130"/>
      <c r="T156" s="130"/>
      <c r="U156" s="130"/>
      <c r="V156" s="130"/>
      <c r="W156" s="130"/>
      <c r="X156" s="130"/>
      <c r="Y156" s="133"/>
      <c r="Z156" s="130"/>
      <c r="AA156" s="134"/>
      <c r="AB156" s="130"/>
      <c r="AC156" s="130"/>
      <c r="AD156" s="130"/>
      <c r="AE156" s="130"/>
    </row>
    <row r="157" spans="1:31" ht="14.25" customHeight="1" x14ac:dyDescent="0.3">
      <c r="A157" s="130"/>
      <c r="B157" s="130"/>
      <c r="C157" s="130"/>
      <c r="D157" s="130"/>
      <c r="E157" s="130"/>
      <c r="F157" s="130"/>
      <c r="G157" s="130"/>
      <c r="H157" s="130"/>
      <c r="I157" s="131"/>
      <c r="J157" s="130"/>
      <c r="K157" s="132"/>
      <c r="L157" s="132"/>
      <c r="M157" s="132"/>
      <c r="N157" s="132"/>
      <c r="O157" s="132"/>
      <c r="P157" s="132"/>
      <c r="Q157" s="132"/>
      <c r="R157" s="130"/>
      <c r="S157" s="130"/>
      <c r="T157" s="130"/>
      <c r="U157" s="130"/>
      <c r="V157" s="130"/>
      <c r="W157" s="130"/>
      <c r="X157" s="130"/>
      <c r="Y157" s="133"/>
      <c r="Z157" s="130"/>
      <c r="AA157" s="134"/>
      <c r="AB157" s="130"/>
      <c r="AC157" s="130"/>
      <c r="AD157" s="130"/>
      <c r="AE157" s="130"/>
    </row>
    <row r="158" spans="1:31" ht="14.25" customHeight="1" x14ac:dyDescent="0.3">
      <c r="A158" s="130"/>
      <c r="B158" s="130"/>
      <c r="C158" s="130"/>
      <c r="D158" s="130"/>
      <c r="E158" s="130"/>
      <c r="F158" s="130"/>
      <c r="G158" s="130"/>
      <c r="H158" s="130"/>
      <c r="I158" s="131"/>
      <c r="J158" s="130"/>
      <c r="K158" s="132"/>
      <c r="L158" s="132"/>
      <c r="M158" s="132"/>
      <c r="N158" s="132"/>
      <c r="O158" s="132"/>
      <c r="P158" s="132"/>
      <c r="Q158" s="132"/>
      <c r="R158" s="130"/>
      <c r="S158" s="130"/>
      <c r="T158" s="130"/>
      <c r="U158" s="130"/>
      <c r="V158" s="130"/>
      <c r="W158" s="130"/>
      <c r="X158" s="130"/>
      <c r="Y158" s="133"/>
      <c r="Z158" s="130"/>
      <c r="AA158" s="134"/>
      <c r="AB158" s="130"/>
      <c r="AC158" s="130"/>
      <c r="AD158" s="130"/>
      <c r="AE158" s="130"/>
    </row>
    <row r="159" spans="1:31" ht="14.25" customHeight="1" x14ac:dyDescent="0.3">
      <c r="A159" s="130"/>
      <c r="B159" s="130"/>
      <c r="C159" s="130"/>
      <c r="D159" s="130"/>
      <c r="E159" s="130"/>
      <c r="F159" s="130"/>
      <c r="G159" s="130"/>
      <c r="H159" s="130"/>
      <c r="I159" s="131"/>
      <c r="J159" s="130"/>
      <c r="K159" s="132"/>
      <c r="L159" s="132"/>
      <c r="M159" s="132"/>
      <c r="N159" s="132"/>
      <c r="O159" s="132"/>
      <c r="P159" s="132"/>
      <c r="Q159" s="132"/>
      <c r="R159" s="130"/>
      <c r="S159" s="130"/>
      <c r="T159" s="130"/>
      <c r="U159" s="130"/>
      <c r="V159" s="130"/>
      <c r="W159" s="130"/>
      <c r="X159" s="130"/>
      <c r="Y159" s="133"/>
      <c r="Z159" s="130"/>
      <c r="AA159" s="134"/>
      <c r="AB159" s="130"/>
      <c r="AC159" s="130"/>
      <c r="AD159" s="130"/>
      <c r="AE159" s="130"/>
    </row>
    <row r="160" spans="1:31" ht="14.25" customHeight="1" x14ac:dyDescent="0.3">
      <c r="A160" s="130"/>
      <c r="B160" s="130"/>
      <c r="C160" s="130"/>
      <c r="D160" s="130"/>
      <c r="E160" s="130"/>
      <c r="F160" s="130"/>
      <c r="G160" s="130"/>
      <c r="H160" s="130"/>
      <c r="I160" s="131"/>
      <c r="J160" s="130"/>
      <c r="K160" s="132"/>
      <c r="L160" s="132"/>
      <c r="M160" s="132"/>
      <c r="N160" s="132"/>
      <c r="O160" s="132"/>
      <c r="P160" s="132"/>
      <c r="Q160" s="132"/>
      <c r="R160" s="130"/>
      <c r="S160" s="130"/>
      <c r="T160" s="130"/>
      <c r="U160" s="130"/>
      <c r="V160" s="130"/>
      <c r="W160" s="130"/>
      <c r="X160" s="130"/>
      <c r="Y160" s="133"/>
      <c r="Z160" s="130"/>
      <c r="AA160" s="134"/>
      <c r="AB160" s="130"/>
      <c r="AC160" s="130"/>
      <c r="AD160" s="130"/>
      <c r="AE160" s="130"/>
    </row>
    <row r="161" spans="1:31" ht="14.25" customHeight="1" x14ac:dyDescent="0.3">
      <c r="A161" s="130"/>
      <c r="B161" s="130"/>
      <c r="C161" s="130"/>
      <c r="D161" s="130"/>
      <c r="E161" s="130"/>
      <c r="F161" s="130"/>
      <c r="G161" s="130"/>
      <c r="H161" s="130"/>
      <c r="I161" s="131"/>
      <c r="J161" s="130"/>
      <c r="K161" s="132"/>
      <c r="L161" s="132"/>
      <c r="M161" s="132"/>
      <c r="N161" s="132"/>
      <c r="O161" s="132"/>
      <c r="P161" s="132"/>
      <c r="Q161" s="132"/>
      <c r="R161" s="130"/>
      <c r="S161" s="130"/>
      <c r="T161" s="130"/>
      <c r="U161" s="130"/>
      <c r="V161" s="130"/>
      <c r="W161" s="130"/>
      <c r="X161" s="130"/>
      <c r="Y161" s="133"/>
      <c r="Z161" s="130"/>
      <c r="AA161" s="134"/>
      <c r="AB161" s="130"/>
      <c r="AC161" s="130"/>
      <c r="AD161" s="130"/>
      <c r="AE161" s="130"/>
    </row>
    <row r="162" spans="1:31" ht="14.25" customHeight="1" x14ac:dyDescent="0.3">
      <c r="A162" s="130"/>
      <c r="B162" s="130"/>
      <c r="C162" s="130"/>
      <c r="D162" s="130"/>
      <c r="E162" s="130"/>
      <c r="F162" s="130"/>
      <c r="G162" s="130"/>
      <c r="H162" s="130"/>
      <c r="I162" s="131"/>
      <c r="J162" s="130"/>
      <c r="K162" s="132"/>
      <c r="L162" s="132"/>
      <c r="M162" s="132"/>
      <c r="N162" s="132"/>
      <c r="O162" s="132"/>
      <c r="P162" s="132"/>
      <c r="Q162" s="132"/>
      <c r="R162" s="130"/>
      <c r="S162" s="130"/>
      <c r="T162" s="130"/>
      <c r="U162" s="130"/>
      <c r="V162" s="130"/>
      <c r="W162" s="130"/>
      <c r="X162" s="130"/>
      <c r="Y162" s="133"/>
      <c r="Z162" s="130"/>
      <c r="AA162" s="134"/>
      <c r="AB162" s="130"/>
      <c r="AC162" s="130"/>
      <c r="AD162" s="130"/>
      <c r="AE162" s="130"/>
    </row>
    <row r="163" spans="1:31" ht="14.25" customHeight="1" x14ac:dyDescent="0.3">
      <c r="A163" s="130"/>
      <c r="B163" s="130"/>
      <c r="C163" s="130"/>
      <c r="D163" s="130"/>
      <c r="E163" s="130"/>
      <c r="F163" s="130"/>
      <c r="G163" s="130"/>
      <c r="H163" s="130"/>
      <c r="I163" s="131"/>
      <c r="J163" s="130"/>
      <c r="K163" s="132"/>
      <c r="L163" s="132"/>
      <c r="M163" s="132"/>
      <c r="N163" s="132"/>
      <c r="O163" s="132"/>
      <c r="P163" s="132"/>
      <c r="Q163" s="132"/>
      <c r="R163" s="130"/>
      <c r="S163" s="130"/>
      <c r="T163" s="130"/>
      <c r="U163" s="130"/>
      <c r="V163" s="130"/>
      <c r="W163" s="130"/>
      <c r="X163" s="130"/>
      <c r="Y163" s="133"/>
      <c r="Z163" s="130"/>
      <c r="AA163" s="134"/>
      <c r="AB163" s="130"/>
      <c r="AC163" s="130"/>
      <c r="AD163" s="130"/>
      <c r="AE163" s="130"/>
    </row>
    <row r="164" spans="1:31" ht="14.25" customHeight="1" x14ac:dyDescent="0.3">
      <c r="A164" s="130"/>
      <c r="B164" s="130"/>
      <c r="C164" s="130"/>
      <c r="D164" s="130"/>
      <c r="E164" s="130"/>
      <c r="F164" s="130"/>
      <c r="G164" s="130"/>
      <c r="H164" s="130"/>
      <c r="I164" s="131"/>
      <c r="J164" s="130"/>
      <c r="K164" s="132"/>
      <c r="L164" s="132"/>
      <c r="M164" s="132"/>
      <c r="N164" s="132"/>
      <c r="O164" s="132"/>
      <c r="P164" s="132"/>
      <c r="Q164" s="132"/>
      <c r="R164" s="130"/>
      <c r="S164" s="130"/>
      <c r="T164" s="130"/>
      <c r="U164" s="130"/>
      <c r="V164" s="130"/>
      <c r="W164" s="130"/>
      <c r="X164" s="130"/>
      <c r="Y164" s="133"/>
      <c r="Z164" s="130"/>
      <c r="AA164" s="134"/>
      <c r="AB164" s="130"/>
      <c r="AC164" s="130"/>
      <c r="AD164" s="130"/>
      <c r="AE164" s="130"/>
    </row>
    <row r="165" spans="1:31" ht="14.25" customHeight="1" x14ac:dyDescent="0.3">
      <c r="A165" s="130"/>
      <c r="B165" s="130"/>
      <c r="C165" s="130"/>
      <c r="D165" s="130"/>
      <c r="E165" s="130"/>
      <c r="F165" s="130"/>
      <c r="G165" s="130"/>
      <c r="H165" s="130"/>
      <c r="I165" s="131"/>
      <c r="J165" s="130"/>
      <c r="K165" s="132"/>
      <c r="L165" s="132"/>
      <c r="M165" s="132"/>
      <c r="N165" s="132"/>
      <c r="O165" s="132"/>
      <c r="P165" s="132"/>
      <c r="Q165" s="132"/>
      <c r="R165" s="130"/>
      <c r="S165" s="130"/>
      <c r="T165" s="130"/>
      <c r="U165" s="130"/>
      <c r="V165" s="130"/>
      <c r="W165" s="130"/>
      <c r="X165" s="130"/>
      <c r="Y165" s="133"/>
      <c r="Z165" s="130"/>
      <c r="AA165" s="134"/>
      <c r="AB165" s="130"/>
      <c r="AC165" s="130"/>
      <c r="AD165" s="130"/>
      <c r="AE165" s="130"/>
    </row>
    <row r="166" spans="1:31" ht="14.25" customHeight="1" x14ac:dyDescent="0.3">
      <c r="A166" s="130"/>
      <c r="B166" s="130"/>
      <c r="C166" s="130"/>
      <c r="D166" s="130"/>
      <c r="E166" s="130"/>
      <c r="F166" s="130"/>
      <c r="G166" s="130"/>
      <c r="H166" s="130"/>
      <c r="I166" s="131"/>
      <c r="J166" s="130"/>
      <c r="K166" s="132"/>
      <c r="L166" s="132"/>
      <c r="M166" s="132"/>
      <c r="N166" s="132"/>
      <c r="O166" s="132"/>
      <c r="P166" s="132"/>
      <c r="Q166" s="132"/>
      <c r="R166" s="130"/>
      <c r="S166" s="130"/>
      <c r="T166" s="130"/>
      <c r="U166" s="130"/>
      <c r="V166" s="130"/>
      <c r="W166" s="130"/>
      <c r="X166" s="130"/>
      <c r="Y166" s="133"/>
      <c r="Z166" s="130"/>
      <c r="AA166" s="134"/>
      <c r="AB166" s="130"/>
      <c r="AC166" s="130"/>
      <c r="AD166" s="130"/>
      <c r="AE166" s="130"/>
    </row>
    <row r="167" spans="1:31" ht="14.25" customHeight="1" x14ac:dyDescent="0.3">
      <c r="A167" s="130"/>
      <c r="B167" s="130"/>
      <c r="C167" s="130"/>
      <c r="D167" s="130"/>
      <c r="E167" s="130"/>
      <c r="F167" s="130"/>
      <c r="G167" s="130"/>
      <c r="H167" s="130"/>
      <c r="I167" s="131"/>
      <c r="J167" s="130"/>
      <c r="K167" s="132"/>
      <c r="L167" s="132"/>
      <c r="M167" s="132"/>
      <c r="N167" s="132"/>
      <c r="O167" s="132"/>
      <c r="P167" s="132"/>
      <c r="Q167" s="132"/>
      <c r="R167" s="130"/>
      <c r="S167" s="130"/>
      <c r="T167" s="130"/>
      <c r="U167" s="130"/>
      <c r="V167" s="130"/>
      <c r="W167" s="130"/>
      <c r="X167" s="130"/>
      <c r="Y167" s="133"/>
      <c r="Z167" s="130"/>
      <c r="AA167" s="134"/>
      <c r="AB167" s="130"/>
      <c r="AC167" s="130"/>
      <c r="AD167" s="130"/>
      <c r="AE167" s="130"/>
    </row>
    <row r="168" spans="1:31" ht="14.25" customHeight="1" x14ac:dyDescent="0.3">
      <c r="A168" s="130"/>
      <c r="B168" s="130"/>
      <c r="C168" s="130"/>
      <c r="D168" s="130"/>
      <c r="E168" s="130"/>
      <c r="F168" s="130"/>
      <c r="G168" s="130"/>
      <c r="H168" s="130"/>
      <c r="I168" s="131"/>
      <c r="J168" s="130"/>
      <c r="K168" s="132"/>
      <c r="L168" s="132"/>
      <c r="M168" s="132"/>
      <c r="N168" s="132"/>
      <c r="O168" s="132"/>
      <c r="P168" s="132"/>
      <c r="Q168" s="132"/>
      <c r="R168" s="130"/>
      <c r="S168" s="130"/>
      <c r="T168" s="130"/>
      <c r="U168" s="130"/>
      <c r="V168" s="130"/>
      <c r="W168" s="130"/>
      <c r="X168" s="130"/>
      <c r="Y168" s="133"/>
      <c r="Z168" s="130"/>
      <c r="AA168" s="134"/>
      <c r="AB168" s="130"/>
      <c r="AC168" s="130"/>
      <c r="AD168" s="130"/>
      <c r="AE168" s="130"/>
    </row>
    <row r="169" spans="1:31" ht="14.25" customHeight="1" x14ac:dyDescent="0.3">
      <c r="A169" s="130"/>
      <c r="B169" s="130"/>
      <c r="C169" s="130"/>
      <c r="D169" s="130"/>
      <c r="E169" s="130"/>
      <c r="F169" s="130"/>
      <c r="G169" s="130"/>
      <c r="H169" s="130"/>
      <c r="I169" s="131"/>
      <c r="J169" s="130"/>
      <c r="K169" s="132"/>
      <c r="L169" s="132"/>
      <c r="M169" s="132"/>
      <c r="N169" s="132"/>
      <c r="O169" s="132"/>
      <c r="P169" s="132"/>
      <c r="Q169" s="132"/>
      <c r="R169" s="130"/>
      <c r="S169" s="130"/>
      <c r="T169" s="130"/>
      <c r="U169" s="130"/>
      <c r="V169" s="130"/>
      <c r="W169" s="130"/>
      <c r="X169" s="130"/>
      <c r="Y169" s="133"/>
      <c r="Z169" s="130"/>
      <c r="AA169" s="134"/>
      <c r="AB169" s="130"/>
      <c r="AC169" s="130"/>
      <c r="AD169" s="130"/>
      <c r="AE169" s="130"/>
    </row>
    <row r="170" spans="1:31" ht="14.25" customHeight="1" x14ac:dyDescent="0.3">
      <c r="A170" s="130"/>
      <c r="B170" s="130"/>
      <c r="C170" s="130"/>
      <c r="D170" s="130"/>
      <c r="E170" s="130"/>
      <c r="F170" s="130"/>
      <c r="G170" s="130"/>
      <c r="H170" s="130"/>
      <c r="I170" s="131"/>
      <c r="J170" s="130"/>
      <c r="K170" s="132"/>
      <c r="L170" s="132"/>
      <c r="M170" s="132"/>
      <c r="N170" s="132"/>
      <c r="O170" s="132"/>
      <c r="P170" s="132"/>
      <c r="Q170" s="132"/>
      <c r="R170" s="130"/>
      <c r="S170" s="130"/>
      <c r="T170" s="130"/>
      <c r="U170" s="130"/>
      <c r="V170" s="130"/>
      <c r="W170" s="130"/>
      <c r="X170" s="130"/>
      <c r="Y170" s="133"/>
      <c r="Z170" s="130"/>
      <c r="AA170" s="134"/>
      <c r="AB170" s="130"/>
      <c r="AC170" s="130"/>
      <c r="AD170" s="130"/>
      <c r="AE170" s="130"/>
    </row>
    <row r="171" spans="1:31" ht="14.25" customHeight="1" x14ac:dyDescent="0.3">
      <c r="A171" s="130"/>
      <c r="B171" s="130"/>
      <c r="C171" s="130"/>
      <c r="D171" s="130"/>
      <c r="E171" s="130"/>
      <c r="F171" s="130"/>
      <c r="G171" s="130"/>
      <c r="H171" s="130"/>
      <c r="I171" s="131"/>
      <c r="J171" s="130"/>
      <c r="K171" s="132"/>
      <c r="L171" s="132"/>
      <c r="M171" s="132"/>
      <c r="N171" s="132"/>
      <c r="O171" s="132"/>
      <c r="P171" s="132"/>
      <c r="Q171" s="132"/>
      <c r="R171" s="130"/>
      <c r="S171" s="130"/>
      <c r="T171" s="130"/>
      <c r="U171" s="130"/>
      <c r="V171" s="130"/>
      <c r="W171" s="130"/>
      <c r="X171" s="130"/>
      <c r="Y171" s="133"/>
      <c r="Z171" s="130"/>
      <c r="AA171" s="134"/>
      <c r="AB171" s="130"/>
      <c r="AC171" s="130"/>
      <c r="AD171" s="130"/>
      <c r="AE171" s="130"/>
    </row>
    <row r="172" spans="1:31" ht="14.25" customHeight="1" x14ac:dyDescent="0.3">
      <c r="A172" s="130"/>
      <c r="B172" s="130"/>
      <c r="C172" s="130"/>
      <c r="D172" s="130"/>
      <c r="E172" s="130"/>
      <c r="F172" s="130"/>
      <c r="G172" s="130"/>
      <c r="H172" s="130"/>
      <c r="I172" s="131"/>
      <c r="J172" s="130"/>
      <c r="K172" s="132"/>
      <c r="L172" s="132"/>
      <c r="M172" s="132"/>
      <c r="N172" s="132"/>
      <c r="O172" s="132"/>
      <c r="P172" s="132"/>
      <c r="Q172" s="132"/>
      <c r="R172" s="130"/>
      <c r="S172" s="130"/>
      <c r="T172" s="130"/>
      <c r="U172" s="130"/>
      <c r="V172" s="130"/>
      <c r="W172" s="130"/>
      <c r="X172" s="130"/>
      <c r="Y172" s="133"/>
      <c r="Z172" s="130"/>
      <c r="AA172" s="134"/>
      <c r="AB172" s="130"/>
      <c r="AC172" s="130"/>
      <c r="AD172" s="130"/>
      <c r="AE172" s="130"/>
    </row>
    <row r="173" spans="1:31" ht="14.25" customHeight="1" x14ac:dyDescent="0.3">
      <c r="A173" s="130"/>
      <c r="B173" s="130"/>
      <c r="C173" s="130"/>
      <c r="D173" s="130"/>
      <c r="E173" s="130"/>
      <c r="F173" s="130"/>
      <c r="G173" s="130"/>
      <c r="H173" s="130"/>
      <c r="I173" s="131"/>
      <c r="J173" s="130"/>
      <c r="K173" s="132"/>
      <c r="L173" s="132"/>
      <c r="M173" s="132"/>
      <c r="N173" s="132"/>
      <c r="O173" s="132"/>
      <c r="P173" s="132"/>
      <c r="Q173" s="132"/>
      <c r="R173" s="130"/>
      <c r="S173" s="130"/>
      <c r="T173" s="130"/>
      <c r="U173" s="130"/>
      <c r="V173" s="130"/>
      <c r="W173" s="130"/>
      <c r="X173" s="130"/>
      <c r="Y173" s="133"/>
      <c r="Z173" s="130"/>
      <c r="AA173" s="134"/>
      <c r="AB173" s="130"/>
      <c r="AC173" s="130"/>
      <c r="AD173" s="130"/>
      <c r="AE173" s="130"/>
    </row>
    <row r="174" spans="1:31" ht="14.25" customHeight="1" x14ac:dyDescent="0.3">
      <c r="A174" s="130"/>
      <c r="B174" s="130"/>
      <c r="C174" s="130"/>
      <c r="D174" s="130"/>
      <c r="E174" s="130"/>
      <c r="F174" s="130"/>
      <c r="G174" s="130"/>
      <c r="H174" s="130"/>
      <c r="I174" s="131"/>
      <c r="J174" s="130"/>
      <c r="K174" s="132"/>
      <c r="L174" s="132"/>
      <c r="M174" s="132"/>
      <c r="N174" s="132"/>
      <c r="O174" s="132"/>
      <c r="P174" s="132"/>
      <c r="Q174" s="132"/>
      <c r="R174" s="130"/>
      <c r="S174" s="130"/>
      <c r="T174" s="130"/>
      <c r="U174" s="130"/>
      <c r="V174" s="130"/>
      <c r="W174" s="130"/>
      <c r="X174" s="130"/>
      <c r="Y174" s="133"/>
      <c r="Z174" s="130"/>
      <c r="AA174" s="134"/>
      <c r="AB174" s="130"/>
      <c r="AC174" s="130"/>
      <c r="AD174" s="130"/>
      <c r="AE174" s="130"/>
    </row>
    <row r="175" spans="1:31" ht="14.25" customHeight="1" x14ac:dyDescent="0.3">
      <c r="A175" s="130"/>
      <c r="B175" s="130"/>
      <c r="C175" s="130"/>
      <c r="D175" s="130"/>
      <c r="E175" s="130"/>
      <c r="F175" s="130"/>
      <c r="G175" s="130"/>
      <c r="H175" s="130"/>
      <c r="I175" s="131"/>
      <c r="J175" s="130"/>
      <c r="K175" s="132"/>
      <c r="L175" s="132"/>
      <c r="M175" s="132"/>
      <c r="N175" s="132"/>
      <c r="O175" s="132"/>
      <c r="P175" s="132"/>
      <c r="Q175" s="132"/>
      <c r="R175" s="130"/>
      <c r="S175" s="130"/>
      <c r="T175" s="130"/>
      <c r="U175" s="130"/>
      <c r="V175" s="130"/>
      <c r="W175" s="130"/>
      <c r="X175" s="130"/>
      <c r="Y175" s="133"/>
      <c r="Z175" s="130"/>
      <c r="AA175" s="134"/>
      <c r="AB175" s="130"/>
      <c r="AC175" s="130"/>
      <c r="AD175" s="130"/>
      <c r="AE175" s="130"/>
    </row>
    <row r="176" spans="1:31" ht="14.25" customHeight="1" x14ac:dyDescent="0.3">
      <c r="A176" s="130"/>
      <c r="B176" s="130"/>
      <c r="C176" s="130"/>
      <c r="D176" s="130"/>
      <c r="E176" s="130"/>
      <c r="F176" s="130"/>
      <c r="G176" s="130"/>
      <c r="H176" s="130"/>
      <c r="I176" s="131"/>
      <c r="J176" s="130"/>
      <c r="K176" s="132"/>
      <c r="L176" s="132"/>
      <c r="M176" s="132"/>
      <c r="N176" s="132"/>
      <c r="O176" s="132"/>
      <c r="P176" s="132"/>
      <c r="Q176" s="132"/>
      <c r="R176" s="130"/>
      <c r="S176" s="130"/>
      <c r="T176" s="130"/>
      <c r="U176" s="130"/>
      <c r="V176" s="130"/>
      <c r="W176" s="130"/>
      <c r="X176" s="130"/>
      <c r="Y176" s="133"/>
      <c r="Z176" s="130"/>
      <c r="AA176" s="134"/>
      <c r="AB176" s="130"/>
      <c r="AC176" s="130"/>
      <c r="AD176" s="130"/>
      <c r="AE176" s="130"/>
    </row>
    <row r="177" spans="1:31" ht="14.25" customHeight="1" x14ac:dyDescent="0.3">
      <c r="A177" s="130"/>
      <c r="B177" s="130"/>
      <c r="C177" s="130"/>
      <c r="D177" s="130"/>
      <c r="E177" s="130"/>
      <c r="F177" s="130"/>
      <c r="G177" s="130"/>
      <c r="H177" s="130"/>
      <c r="I177" s="131"/>
      <c r="J177" s="130"/>
      <c r="K177" s="132"/>
      <c r="L177" s="132"/>
      <c r="M177" s="132"/>
      <c r="N177" s="132"/>
      <c r="O177" s="132"/>
      <c r="P177" s="132"/>
      <c r="Q177" s="132"/>
      <c r="R177" s="130"/>
      <c r="S177" s="130"/>
      <c r="T177" s="130"/>
      <c r="U177" s="130"/>
      <c r="V177" s="130"/>
      <c r="W177" s="130"/>
      <c r="X177" s="130"/>
      <c r="Y177" s="133"/>
      <c r="Z177" s="130"/>
      <c r="AA177" s="134"/>
      <c r="AB177" s="130"/>
      <c r="AC177" s="130"/>
      <c r="AD177" s="130"/>
      <c r="AE177" s="130"/>
    </row>
    <row r="178" spans="1:31" ht="14.25" customHeight="1" x14ac:dyDescent="0.3">
      <c r="A178" s="130"/>
      <c r="B178" s="130"/>
      <c r="C178" s="130"/>
      <c r="D178" s="130"/>
      <c r="E178" s="130"/>
      <c r="F178" s="130"/>
      <c r="G178" s="130"/>
      <c r="H178" s="130"/>
      <c r="I178" s="131"/>
      <c r="J178" s="130"/>
      <c r="K178" s="132"/>
      <c r="L178" s="132"/>
      <c r="M178" s="132"/>
      <c r="N178" s="132"/>
      <c r="O178" s="132"/>
      <c r="P178" s="132"/>
      <c r="Q178" s="132"/>
      <c r="R178" s="130"/>
      <c r="S178" s="130"/>
      <c r="T178" s="130"/>
      <c r="U178" s="130"/>
      <c r="V178" s="130"/>
      <c r="W178" s="130"/>
      <c r="X178" s="130"/>
      <c r="Y178" s="133"/>
      <c r="Z178" s="130"/>
      <c r="AA178" s="134"/>
      <c r="AB178" s="130"/>
      <c r="AC178" s="130"/>
      <c r="AD178" s="130"/>
      <c r="AE178" s="130"/>
    </row>
    <row r="179" spans="1:31" ht="14.25" customHeight="1" x14ac:dyDescent="0.3">
      <c r="A179" s="130"/>
      <c r="B179" s="130"/>
      <c r="C179" s="130"/>
      <c r="D179" s="130"/>
      <c r="E179" s="130"/>
      <c r="F179" s="130"/>
      <c r="G179" s="130"/>
      <c r="H179" s="130"/>
      <c r="I179" s="131"/>
      <c r="J179" s="130"/>
      <c r="K179" s="132"/>
      <c r="L179" s="132"/>
      <c r="M179" s="132"/>
      <c r="N179" s="132"/>
      <c r="O179" s="132"/>
      <c r="P179" s="132"/>
      <c r="Q179" s="132"/>
      <c r="R179" s="130"/>
      <c r="S179" s="130"/>
      <c r="T179" s="130"/>
      <c r="U179" s="130"/>
      <c r="V179" s="130"/>
      <c r="W179" s="130"/>
      <c r="X179" s="130"/>
      <c r="Y179" s="133"/>
      <c r="Z179" s="130"/>
      <c r="AA179" s="134"/>
      <c r="AB179" s="130"/>
      <c r="AC179" s="130"/>
      <c r="AD179" s="130"/>
      <c r="AE179" s="130"/>
    </row>
    <row r="180" spans="1:31" ht="14.25" customHeight="1" x14ac:dyDescent="0.3">
      <c r="A180" s="130"/>
      <c r="B180" s="130"/>
      <c r="C180" s="130"/>
      <c r="D180" s="130"/>
      <c r="E180" s="130"/>
      <c r="F180" s="130"/>
      <c r="G180" s="130"/>
      <c r="H180" s="130"/>
      <c r="I180" s="131"/>
      <c r="J180" s="130"/>
      <c r="K180" s="132"/>
      <c r="L180" s="132"/>
      <c r="M180" s="132"/>
      <c r="N180" s="132"/>
      <c r="O180" s="132"/>
      <c r="P180" s="132"/>
      <c r="Q180" s="132"/>
      <c r="R180" s="130"/>
      <c r="S180" s="130"/>
      <c r="T180" s="130"/>
      <c r="U180" s="130"/>
      <c r="V180" s="130"/>
      <c r="W180" s="130"/>
      <c r="X180" s="130"/>
      <c r="Y180" s="133"/>
      <c r="Z180" s="130"/>
      <c r="AA180" s="134"/>
      <c r="AB180" s="130"/>
      <c r="AC180" s="130"/>
      <c r="AD180" s="130"/>
      <c r="AE180" s="130"/>
    </row>
    <row r="181" spans="1:31" ht="14.25" customHeight="1" x14ac:dyDescent="0.3">
      <c r="A181" s="130"/>
      <c r="B181" s="130"/>
      <c r="C181" s="130"/>
      <c r="D181" s="130"/>
      <c r="E181" s="130"/>
      <c r="F181" s="130"/>
      <c r="G181" s="130"/>
      <c r="H181" s="130"/>
      <c r="I181" s="131"/>
      <c r="J181" s="130"/>
      <c r="K181" s="132"/>
      <c r="L181" s="132"/>
      <c r="M181" s="132"/>
      <c r="N181" s="132"/>
      <c r="O181" s="132"/>
      <c r="P181" s="132"/>
      <c r="Q181" s="132"/>
      <c r="R181" s="130"/>
      <c r="S181" s="130"/>
      <c r="T181" s="130"/>
      <c r="U181" s="130"/>
      <c r="V181" s="130"/>
      <c r="W181" s="130"/>
      <c r="X181" s="130"/>
      <c r="Y181" s="133"/>
      <c r="Z181" s="130"/>
      <c r="AA181" s="134"/>
      <c r="AB181" s="130"/>
      <c r="AC181" s="130"/>
      <c r="AD181" s="130"/>
      <c r="AE181" s="130"/>
    </row>
    <row r="182" spans="1:31" ht="14.25" customHeight="1" x14ac:dyDescent="0.3">
      <c r="A182" s="130"/>
      <c r="B182" s="130"/>
      <c r="C182" s="130"/>
      <c r="D182" s="130"/>
      <c r="E182" s="130"/>
      <c r="F182" s="130"/>
      <c r="G182" s="130"/>
      <c r="H182" s="130"/>
      <c r="I182" s="131"/>
      <c r="J182" s="130"/>
      <c r="K182" s="132"/>
      <c r="L182" s="132"/>
      <c r="M182" s="132"/>
      <c r="N182" s="132"/>
      <c r="O182" s="132"/>
      <c r="P182" s="132"/>
      <c r="Q182" s="132"/>
      <c r="R182" s="130"/>
      <c r="S182" s="130"/>
      <c r="T182" s="130"/>
      <c r="U182" s="130"/>
      <c r="V182" s="130"/>
      <c r="W182" s="130"/>
      <c r="X182" s="130"/>
      <c r="Y182" s="133"/>
      <c r="Z182" s="130"/>
      <c r="AA182" s="134"/>
      <c r="AB182" s="130"/>
      <c r="AC182" s="130"/>
      <c r="AD182" s="130"/>
      <c r="AE182" s="130"/>
    </row>
    <row r="183" spans="1:31" ht="14.25" customHeight="1" x14ac:dyDescent="0.3">
      <c r="A183" s="130"/>
      <c r="B183" s="130"/>
      <c r="C183" s="130"/>
      <c r="D183" s="130"/>
      <c r="E183" s="130"/>
      <c r="F183" s="130"/>
      <c r="G183" s="130"/>
      <c r="H183" s="130"/>
      <c r="I183" s="131"/>
      <c r="J183" s="130"/>
      <c r="K183" s="132"/>
      <c r="L183" s="132"/>
      <c r="M183" s="132"/>
      <c r="N183" s="132"/>
      <c r="O183" s="132"/>
      <c r="P183" s="132"/>
      <c r="Q183" s="132"/>
      <c r="R183" s="130"/>
      <c r="S183" s="130"/>
      <c r="T183" s="130"/>
      <c r="U183" s="130"/>
      <c r="V183" s="130"/>
      <c r="W183" s="130"/>
      <c r="X183" s="130"/>
      <c r="Y183" s="133"/>
      <c r="Z183" s="130"/>
      <c r="AA183" s="134"/>
      <c r="AB183" s="130"/>
      <c r="AC183" s="130"/>
      <c r="AD183" s="130"/>
      <c r="AE183" s="130"/>
    </row>
    <row r="184" spans="1:31" ht="14.25" customHeight="1" x14ac:dyDescent="0.3">
      <c r="A184" s="130"/>
      <c r="B184" s="130"/>
      <c r="C184" s="130"/>
      <c r="D184" s="130"/>
      <c r="E184" s="130"/>
      <c r="F184" s="130"/>
      <c r="G184" s="130"/>
      <c r="H184" s="130"/>
      <c r="I184" s="131"/>
      <c r="J184" s="130"/>
      <c r="K184" s="132"/>
      <c r="L184" s="132"/>
      <c r="M184" s="132"/>
      <c r="N184" s="132"/>
      <c r="O184" s="132"/>
      <c r="P184" s="132"/>
      <c r="Q184" s="132"/>
      <c r="R184" s="130"/>
      <c r="S184" s="130"/>
      <c r="T184" s="130"/>
      <c r="U184" s="130"/>
      <c r="V184" s="130"/>
      <c r="W184" s="130"/>
      <c r="X184" s="130"/>
      <c r="Y184" s="133"/>
      <c r="Z184" s="130"/>
      <c r="AA184" s="134"/>
      <c r="AB184" s="130"/>
      <c r="AC184" s="130"/>
      <c r="AD184" s="130"/>
      <c r="AE184" s="130"/>
    </row>
    <row r="185" spans="1:31" ht="14.25" customHeight="1" x14ac:dyDescent="0.3">
      <c r="A185" s="130"/>
      <c r="B185" s="130"/>
      <c r="C185" s="130"/>
      <c r="D185" s="130"/>
      <c r="E185" s="130"/>
      <c r="F185" s="130"/>
      <c r="G185" s="130"/>
      <c r="H185" s="130"/>
      <c r="I185" s="131"/>
      <c r="J185" s="130"/>
      <c r="K185" s="132"/>
      <c r="L185" s="132"/>
      <c r="M185" s="132"/>
      <c r="N185" s="132"/>
      <c r="O185" s="132"/>
      <c r="P185" s="132"/>
      <c r="Q185" s="132"/>
      <c r="R185" s="130"/>
      <c r="S185" s="130"/>
      <c r="T185" s="130"/>
      <c r="U185" s="130"/>
      <c r="V185" s="130"/>
      <c r="W185" s="130"/>
      <c r="X185" s="130"/>
      <c r="Y185" s="133"/>
      <c r="Z185" s="130"/>
      <c r="AA185" s="134"/>
      <c r="AB185" s="130"/>
      <c r="AC185" s="130"/>
      <c r="AD185" s="130"/>
      <c r="AE185" s="130"/>
    </row>
    <row r="186" spans="1:31" ht="14.25" customHeight="1" x14ac:dyDescent="0.3">
      <c r="A186" s="130"/>
      <c r="B186" s="130"/>
      <c r="C186" s="130"/>
      <c r="D186" s="130"/>
      <c r="E186" s="130"/>
      <c r="F186" s="130"/>
      <c r="G186" s="130"/>
      <c r="H186" s="130"/>
      <c r="I186" s="131"/>
      <c r="J186" s="130"/>
      <c r="K186" s="132"/>
      <c r="L186" s="132"/>
      <c r="M186" s="132"/>
      <c r="N186" s="132"/>
      <c r="O186" s="132"/>
      <c r="P186" s="132"/>
      <c r="Q186" s="132"/>
      <c r="R186" s="130"/>
      <c r="S186" s="130"/>
      <c r="T186" s="130"/>
      <c r="U186" s="130"/>
      <c r="V186" s="130"/>
      <c r="W186" s="130"/>
      <c r="X186" s="130"/>
      <c r="Y186" s="133"/>
      <c r="Z186" s="130"/>
      <c r="AA186" s="134"/>
      <c r="AB186" s="130"/>
      <c r="AC186" s="130"/>
      <c r="AD186" s="130"/>
      <c r="AE186" s="130"/>
    </row>
    <row r="187" spans="1:31" ht="14.25" customHeight="1" x14ac:dyDescent="0.3">
      <c r="A187" s="130"/>
      <c r="B187" s="130"/>
      <c r="C187" s="130"/>
      <c r="D187" s="130"/>
      <c r="E187" s="130"/>
      <c r="F187" s="130"/>
      <c r="G187" s="130"/>
      <c r="H187" s="130"/>
      <c r="I187" s="131"/>
      <c r="J187" s="130"/>
      <c r="K187" s="132"/>
      <c r="L187" s="132"/>
      <c r="M187" s="132"/>
      <c r="N187" s="132"/>
      <c r="O187" s="132"/>
      <c r="P187" s="132"/>
      <c r="Q187" s="132"/>
      <c r="R187" s="130"/>
      <c r="S187" s="130"/>
      <c r="T187" s="130"/>
      <c r="U187" s="130"/>
      <c r="V187" s="130"/>
      <c r="W187" s="130"/>
      <c r="X187" s="130"/>
      <c r="Y187" s="133"/>
      <c r="Z187" s="130"/>
      <c r="AA187" s="134"/>
      <c r="AB187" s="130"/>
      <c r="AC187" s="130"/>
      <c r="AD187" s="130"/>
      <c r="AE187" s="130"/>
    </row>
    <row r="188" spans="1:31" ht="14.25" customHeight="1" x14ac:dyDescent="0.3">
      <c r="A188" s="130"/>
      <c r="B188" s="130"/>
      <c r="C188" s="130"/>
      <c r="D188" s="130"/>
      <c r="E188" s="130"/>
      <c r="F188" s="130"/>
      <c r="G188" s="130"/>
      <c r="H188" s="130"/>
      <c r="I188" s="131"/>
      <c r="J188" s="130"/>
      <c r="K188" s="132"/>
      <c r="L188" s="132"/>
      <c r="M188" s="132"/>
      <c r="N188" s="132"/>
      <c r="O188" s="132"/>
      <c r="P188" s="132"/>
      <c r="Q188" s="132"/>
      <c r="R188" s="130"/>
      <c r="S188" s="130"/>
      <c r="T188" s="130"/>
      <c r="U188" s="130"/>
      <c r="V188" s="130"/>
      <c r="W188" s="130"/>
      <c r="X188" s="130"/>
      <c r="Y188" s="133"/>
      <c r="Z188" s="130"/>
      <c r="AA188" s="134"/>
      <c r="AB188" s="130"/>
      <c r="AC188" s="130"/>
      <c r="AD188" s="130"/>
      <c r="AE188" s="130"/>
    </row>
    <row r="189" spans="1:31" ht="14.25" customHeight="1" x14ac:dyDescent="0.3">
      <c r="A189" s="130"/>
      <c r="B189" s="130"/>
      <c r="C189" s="130"/>
      <c r="D189" s="130"/>
      <c r="E189" s="130"/>
      <c r="F189" s="130"/>
      <c r="G189" s="130"/>
      <c r="H189" s="130"/>
      <c r="I189" s="131"/>
      <c r="J189" s="130"/>
      <c r="K189" s="132"/>
      <c r="L189" s="132"/>
      <c r="M189" s="132"/>
      <c r="N189" s="132"/>
      <c r="O189" s="132"/>
      <c r="P189" s="132"/>
      <c r="Q189" s="132"/>
      <c r="R189" s="130"/>
      <c r="S189" s="130"/>
      <c r="T189" s="130"/>
      <c r="U189" s="130"/>
      <c r="V189" s="130"/>
      <c r="W189" s="130"/>
      <c r="X189" s="130"/>
      <c r="Y189" s="133"/>
      <c r="Z189" s="130"/>
      <c r="AA189" s="134"/>
      <c r="AB189" s="130"/>
      <c r="AC189" s="130"/>
      <c r="AD189" s="130"/>
      <c r="AE189" s="130"/>
    </row>
    <row r="190" spans="1:31" ht="14.25" customHeight="1" x14ac:dyDescent="0.3">
      <c r="A190" s="130"/>
      <c r="B190" s="130"/>
      <c r="C190" s="130"/>
      <c r="D190" s="130"/>
      <c r="E190" s="130"/>
      <c r="F190" s="130"/>
      <c r="G190" s="130"/>
      <c r="H190" s="130"/>
      <c r="I190" s="131"/>
      <c r="J190" s="130"/>
      <c r="K190" s="132"/>
      <c r="L190" s="132"/>
      <c r="M190" s="132"/>
      <c r="N190" s="132"/>
      <c r="O190" s="132"/>
      <c r="P190" s="132"/>
      <c r="Q190" s="132"/>
      <c r="R190" s="130"/>
      <c r="S190" s="130"/>
      <c r="T190" s="130"/>
      <c r="U190" s="130"/>
      <c r="V190" s="130"/>
      <c r="W190" s="130"/>
      <c r="X190" s="130"/>
      <c r="Y190" s="133"/>
      <c r="Z190" s="130"/>
      <c r="AA190" s="134"/>
      <c r="AB190" s="130"/>
      <c r="AC190" s="130"/>
      <c r="AD190" s="130"/>
      <c r="AE190" s="130"/>
    </row>
    <row r="191" spans="1:31" ht="14.25" customHeight="1" x14ac:dyDescent="0.3">
      <c r="A191" s="130"/>
      <c r="B191" s="130"/>
      <c r="C191" s="130"/>
      <c r="D191" s="130"/>
      <c r="E191" s="130"/>
      <c r="F191" s="130"/>
      <c r="G191" s="130"/>
      <c r="H191" s="130"/>
      <c r="I191" s="131"/>
      <c r="J191" s="130"/>
      <c r="K191" s="132"/>
      <c r="L191" s="132"/>
      <c r="M191" s="132"/>
      <c r="N191" s="132"/>
      <c r="O191" s="132"/>
      <c r="P191" s="132"/>
      <c r="Q191" s="132"/>
      <c r="R191" s="130"/>
      <c r="S191" s="130"/>
      <c r="T191" s="130"/>
      <c r="U191" s="130"/>
      <c r="V191" s="130"/>
      <c r="W191" s="130"/>
      <c r="X191" s="130"/>
      <c r="Y191" s="133"/>
      <c r="Z191" s="130"/>
      <c r="AA191" s="134"/>
      <c r="AB191" s="130"/>
      <c r="AC191" s="130"/>
      <c r="AD191" s="130"/>
      <c r="AE191" s="130"/>
    </row>
    <row r="192" spans="1:31" ht="14.25" customHeight="1" x14ac:dyDescent="0.3">
      <c r="A192" s="130"/>
      <c r="B192" s="130"/>
      <c r="C192" s="130"/>
      <c r="D192" s="130"/>
      <c r="E192" s="130"/>
      <c r="F192" s="130"/>
      <c r="G192" s="130"/>
      <c r="H192" s="130"/>
      <c r="I192" s="131"/>
      <c r="J192" s="130"/>
      <c r="K192" s="132"/>
      <c r="L192" s="132"/>
      <c r="M192" s="132"/>
      <c r="N192" s="132"/>
      <c r="O192" s="132"/>
      <c r="P192" s="132"/>
      <c r="Q192" s="132"/>
      <c r="R192" s="130"/>
      <c r="S192" s="130"/>
      <c r="T192" s="130"/>
      <c r="U192" s="130"/>
      <c r="V192" s="130"/>
      <c r="W192" s="130"/>
      <c r="X192" s="130"/>
      <c r="Y192" s="133"/>
      <c r="Z192" s="130"/>
      <c r="AA192" s="134"/>
      <c r="AB192" s="130"/>
      <c r="AC192" s="130"/>
      <c r="AD192" s="130"/>
      <c r="AE192" s="130"/>
    </row>
    <row r="193" spans="1:31" ht="14.25" customHeight="1" x14ac:dyDescent="0.3">
      <c r="A193" s="130"/>
      <c r="B193" s="130"/>
      <c r="C193" s="130"/>
      <c r="D193" s="130"/>
      <c r="E193" s="130"/>
      <c r="F193" s="130"/>
      <c r="G193" s="130"/>
      <c r="H193" s="130"/>
      <c r="I193" s="131"/>
      <c r="J193" s="130"/>
      <c r="K193" s="132"/>
      <c r="L193" s="132"/>
      <c r="M193" s="132"/>
      <c r="N193" s="132"/>
      <c r="O193" s="132"/>
      <c r="P193" s="132"/>
      <c r="Q193" s="132"/>
      <c r="R193" s="130"/>
      <c r="S193" s="130"/>
      <c r="T193" s="130"/>
      <c r="U193" s="130"/>
      <c r="V193" s="130"/>
      <c r="W193" s="130"/>
      <c r="X193" s="130"/>
      <c r="Y193" s="133"/>
      <c r="Z193" s="130"/>
      <c r="AA193" s="134"/>
      <c r="AB193" s="130"/>
      <c r="AC193" s="130"/>
      <c r="AD193" s="130"/>
      <c r="AE193" s="130"/>
    </row>
    <row r="194" spans="1:31" ht="14.25" customHeight="1" x14ac:dyDescent="0.3">
      <c r="A194" s="130"/>
      <c r="B194" s="130"/>
      <c r="C194" s="130"/>
      <c r="D194" s="130"/>
      <c r="E194" s="130"/>
      <c r="F194" s="130"/>
      <c r="G194" s="130"/>
      <c r="H194" s="130"/>
      <c r="I194" s="131"/>
      <c r="J194" s="130"/>
      <c r="K194" s="132"/>
      <c r="L194" s="132"/>
      <c r="M194" s="132"/>
      <c r="N194" s="132"/>
      <c r="O194" s="132"/>
      <c r="P194" s="132"/>
      <c r="Q194" s="132"/>
      <c r="R194" s="130"/>
      <c r="S194" s="130"/>
      <c r="T194" s="130"/>
      <c r="U194" s="130"/>
      <c r="V194" s="130"/>
      <c r="W194" s="130"/>
      <c r="X194" s="130"/>
      <c r="Y194" s="133"/>
      <c r="Z194" s="130"/>
      <c r="AA194" s="134"/>
      <c r="AB194" s="130"/>
      <c r="AC194" s="130"/>
      <c r="AD194" s="130"/>
      <c r="AE194" s="130"/>
    </row>
    <row r="195" spans="1:31" ht="14.25" customHeight="1" x14ac:dyDescent="0.3">
      <c r="A195" s="130"/>
      <c r="B195" s="130"/>
      <c r="C195" s="130"/>
      <c r="D195" s="130"/>
      <c r="E195" s="130"/>
      <c r="F195" s="130"/>
      <c r="G195" s="130"/>
      <c r="H195" s="130"/>
      <c r="I195" s="131"/>
      <c r="J195" s="130"/>
      <c r="K195" s="132"/>
      <c r="L195" s="132"/>
      <c r="M195" s="132"/>
      <c r="N195" s="132"/>
      <c r="O195" s="132"/>
      <c r="P195" s="132"/>
      <c r="Q195" s="132"/>
      <c r="R195" s="130"/>
      <c r="S195" s="130"/>
      <c r="T195" s="130"/>
      <c r="U195" s="130"/>
      <c r="V195" s="130"/>
      <c r="W195" s="130"/>
      <c r="X195" s="130"/>
      <c r="Y195" s="133"/>
      <c r="Z195" s="130"/>
      <c r="AA195" s="134"/>
      <c r="AB195" s="130"/>
      <c r="AC195" s="130"/>
      <c r="AD195" s="130"/>
      <c r="AE195" s="130"/>
    </row>
    <row r="196" spans="1:31" ht="14.25" customHeight="1" x14ac:dyDescent="0.3">
      <c r="A196" s="130"/>
      <c r="B196" s="130"/>
      <c r="C196" s="130"/>
      <c r="D196" s="130"/>
      <c r="E196" s="130"/>
      <c r="F196" s="130"/>
      <c r="G196" s="130"/>
      <c r="H196" s="130"/>
      <c r="I196" s="131"/>
      <c r="J196" s="130"/>
      <c r="K196" s="132"/>
      <c r="L196" s="132"/>
      <c r="M196" s="132"/>
      <c r="N196" s="132"/>
      <c r="O196" s="132"/>
      <c r="P196" s="132"/>
      <c r="Q196" s="132"/>
      <c r="R196" s="130"/>
      <c r="S196" s="130"/>
      <c r="T196" s="130"/>
      <c r="U196" s="130"/>
      <c r="V196" s="130"/>
      <c r="W196" s="130"/>
      <c r="X196" s="130"/>
      <c r="Y196" s="133"/>
      <c r="Z196" s="130"/>
      <c r="AA196" s="134"/>
      <c r="AB196" s="130"/>
      <c r="AC196" s="130"/>
      <c r="AD196" s="130"/>
      <c r="AE196" s="130"/>
    </row>
    <row r="197" spans="1:31" ht="14.25" customHeight="1" x14ac:dyDescent="0.3">
      <c r="A197" s="130"/>
      <c r="B197" s="130"/>
      <c r="C197" s="130"/>
      <c r="D197" s="130"/>
      <c r="E197" s="130"/>
      <c r="F197" s="130"/>
      <c r="G197" s="130"/>
      <c r="H197" s="130"/>
      <c r="I197" s="131"/>
      <c r="J197" s="130"/>
      <c r="K197" s="132"/>
      <c r="L197" s="132"/>
      <c r="M197" s="132"/>
      <c r="N197" s="132"/>
      <c r="O197" s="132"/>
      <c r="P197" s="132"/>
      <c r="Q197" s="132"/>
      <c r="R197" s="130"/>
      <c r="S197" s="130"/>
      <c r="T197" s="130"/>
      <c r="U197" s="130"/>
      <c r="V197" s="130"/>
      <c r="W197" s="130"/>
      <c r="X197" s="130"/>
      <c r="Y197" s="133"/>
      <c r="Z197" s="130"/>
      <c r="AA197" s="134"/>
      <c r="AB197" s="130"/>
      <c r="AC197" s="130"/>
      <c r="AD197" s="130"/>
      <c r="AE197" s="130"/>
    </row>
    <row r="198" spans="1:31" ht="14.25" customHeight="1" x14ac:dyDescent="0.3">
      <c r="A198" s="130"/>
      <c r="B198" s="130"/>
      <c r="C198" s="130"/>
      <c r="D198" s="130"/>
      <c r="E198" s="130"/>
      <c r="F198" s="130"/>
      <c r="G198" s="130"/>
      <c r="H198" s="130"/>
      <c r="I198" s="131"/>
      <c r="J198" s="130"/>
      <c r="K198" s="132"/>
      <c r="L198" s="132"/>
      <c r="M198" s="132"/>
      <c r="N198" s="132"/>
      <c r="O198" s="132"/>
      <c r="P198" s="132"/>
      <c r="Q198" s="132"/>
      <c r="R198" s="130"/>
      <c r="S198" s="130"/>
      <c r="T198" s="130"/>
      <c r="U198" s="130"/>
      <c r="V198" s="130"/>
      <c r="W198" s="130"/>
      <c r="X198" s="130"/>
      <c r="Y198" s="133"/>
      <c r="Z198" s="130"/>
      <c r="AA198" s="134"/>
      <c r="AB198" s="130"/>
      <c r="AC198" s="130"/>
      <c r="AD198" s="130"/>
      <c r="AE198" s="130"/>
    </row>
    <row r="199" spans="1:31" ht="14.25" customHeight="1" x14ac:dyDescent="0.3">
      <c r="A199" s="130"/>
      <c r="B199" s="130"/>
      <c r="C199" s="130"/>
      <c r="D199" s="130"/>
      <c r="E199" s="130"/>
      <c r="F199" s="130"/>
      <c r="G199" s="130"/>
      <c r="H199" s="130"/>
      <c r="I199" s="131"/>
      <c r="J199" s="130"/>
      <c r="K199" s="132"/>
      <c r="L199" s="132"/>
      <c r="M199" s="132"/>
      <c r="N199" s="132"/>
      <c r="O199" s="132"/>
      <c r="P199" s="132"/>
      <c r="Q199" s="132"/>
      <c r="R199" s="130"/>
      <c r="S199" s="130"/>
      <c r="T199" s="130"/>
      <c r="U199" s="130"/>
      <c r="V199" s="130"/>
      <c r="W199" s="130"/>
      <c r="X199" s="130"/>
      <c r="Y199" s="133"/>
      <c r="Z199" s="130"/>
      <c r="AA199" s="134"/>
      <c r="AB199" s="130"/>
      <c r="AC199" s="130"/>
      <c r="AD199" s="130"/>
      <c r="AE199" s="130"/>
    </row>
    <row r="200" spans="1:31" ht="14.25" customHeight="1" x14ac:dyDescent="0.3">
      <c r="A200" s="130"/>
      <c r="B200" s="130"/>
      <c r="C200" s="130"/>
      <c r="D200" s="130"/>
      <c r="E200" s="130"/>
      <c r="F200" s="130"/>
      <c r="G200" s="130"/>
      <c r="H200" s="130"/>
      <c r="I200" s="131"/>
      <c r="J200" s="130"/>
      <c r="K200" s="132"/>
      <c r="L200" s="132"/>
      <c r="M200" s="132"/>
      <c r="N200" s="132"/>
      <c r="O200" s="132"/>
      <c r="P200" s="132"/>
      <c r="Q200" s="132"/>
      <c r="R200" s="130"/>
      <c r="S200" s="130"/>
      <c r="T200" s="130"/>
      <c r="U200" s="130"/>
      <c r="V200" s="130"/>
      <c r="W200" s="130"/>
      <c r="X200" s="130"/>
      <c r="Y200" s="133"/>
      <c r="Z200" s="130"/>
      <c r="AA200" s="134"/>
      <c r="AB200" s="130"/>
      <c r="AC200" s="130"/>
      <c r="AD200" s="130"/>
      <c r="AE200" s="130"/>
    </row>
    <row r="201" spans="1:31" ht="14.25" customHeight="1" x14ac:dyDescent="0.3">
      <c r="A201" s="130"/>
      <c r="B201" s="130"/>
      <c r="C201" s="130"/>
      <c r="D201" s="130"/>
      <c r="E201" s="130"/>
      <c r="F201" s="130"/>
      <c r="G201" s="130"/>
      <c r="H201" s="130"/>
      <c r="I201" s="131"/>
      <c r="J201" s="130"/>
      <c r="K201" s="132"/>
      <c r="L201" s="132"/>
      <c r="M201" s="132"/>
      <c r="N201" s="132"/>
      <c r="O201" s="132"/>
      <c r="P201" s="132"/>
      <c r="Q201" s="132"/>
      <c r="R201" s="130"/>
      <c r="S201" s="130"/>
      <c r="T201" s="130"/>
      <c r="U201" s="130"/>
      <c r="V201" s="130"/>
      <c r="W201" s="130"/>
      <c r="X201" s="130"/>
      <c r="Y201" s="133"/>
      <c r="Z201" s="130"/>
      <c r="AA201" s="134"/>
      <c r="AB201" s="130"/>
      <c r="AC201" s="130"/>
      <c r="AD201" s="130"/>
      <c r="AE201" s="130"/>
    </row>
    <row r="202" spans="1:31" ht="14.25" customHeight="1" x14ac:dyDescent="0.3">
      <c r="A202" s="130"/>
      <c r="B202" s="130"/>
      <c r="C202" s="130"/>
      <c r="D202" s="130"/>
      <c r="E202" s="130"/>
      <c r="F202" s="130"/>
      <c r="G202" s="130"/>
      <c r="H202" s="130"/>
      <c r="I202" s="131"/>
      <c r="J202" s="130"/>
      <c r="K202" s="132"/>
      <c r="L202" s="132"/>
      <c r="M202" s="132"/>
      <c r="N202" s="132"/>
      <c r="O202" s="132"/>
      <c r="P202" s="132"/>
      <c r="Q202" s="132"/>
      <c r="R202" s="130"/>
      <c r="S202" s="130"/>
      <c r="T202" s="130"/>
      <c r="U202" s="130"/>
      <c r="V202" s="130"/>
      <c r="W202" s="130"/>
      <c r="X202" s="130"/>
      <c r="Y202" s="133"/>
      <c r="Z202" s="130"/>
      <c r="AA202" s="134"/>
      <c r="AB202" s="130"/>
      <c r="AC202" s="130"/>
      <c r="AD202" s="130"/>
      <c r="AE202" s="130"/>
    </row>
    <row r="203" spans="1:31" ht="14.25" customHeight="1" x14ac:dyDescent="0.3">
      <c r="A203" s="130"/>
      <c r="B203" s="130"/>
      <c r="C203" s="130"/>
      <c r="D203" s="130"/>
      <c r="E203" s="130"/>
      <c r="F203" s="130"/>
      <c r="G203" s="130"/>
      <c r="H203" s="130"/>
      <c r="I203" s="131"/>
      <c r="J203" s="130"/>
      <c r="K203" s="132"/>
      <c r="L203" s="132"/>
      <c r="M203" s="132"/>
      <c r="N203" s="132"/>
      <c r="O203" s="132"/>
      <c r="P203" s="132"/>
      <c r="Q203" s="132"/>
      <c r="R203" s="130"/>
      <c r="S203" s="130"/>
      <c r="T203" s="130"/>
      <c r="U203" s="130"/>
      <c r="V203" s="130"/>
      <c r="W203" s="130"/>
      <c r="X203" s="130"/>
      <c r="Y203" s="133"/>
      <c r="Z203" s="130"/>
      <c r="AA203" s="134"/>
      <c r="AB203" s="130"/>
      <c r="AC203" s="130"/>
      <c r="AD203" s="130"/>
      <c r="AE203" s="130"/>
    </row>
    <row r="204" spans="1:31" ht="14.25" customHeight="1" x14ac:dyDescent="0.3">
      <c r="A204" s="130"/>
      <c r="B204" s="130"/>
      <c r="C204" s="130"/>
      <c r="D204" s="130"/>
      <c r="E204" s="130"/>
      <c r="F204" s="130"/>
      <c r="G204" s="130"/>
      <c r="H204" s="130"/>
      <c r="I204" s="131"/>
      <c r="J204" s="130"/>
      <c r="K204" s="132"/>
      <c r="L204" s="132"/>
      <c r="M204" s="132"/>
      <c r="N204" s="132"/>
      <c r="O204" s="132"/>
      <c r="P204" s="132"/>
      <c r="Q204" s="132"/>
      <c r="R204" s="130"/>
      <c r="S204" s="130"/>
      <c r="T204" s="130"/>
      <c r="U204" s="130"/>
      <c r="V204" s="130"/>
      <c r="W204" s="130"/>
      <c r="X204" s="130"/>
      <c r="Y204" s="133"/>
      <c r="Z204" s="130"/>
      <c r="AA204" s="134"/>
      <c r="AB204" s="130"/>
      <c r="AC204" s="130"/>
      <c r="AD204" s="130"/>
      <c r="AE204" s="130"/>
    </row>
    <row r="205" spans="1:31" ht="14.25" customHeight="1" x14ac:dyDescent="0.3">
      <c r="A205" s="130"/>
      <c r="B205" s="130"/>
      <c r="C205" s="130"/>
      <c r="D205" s="130"/>
      <c r="E205" s="130"/>
      <c r="F205" s="130"/>
      <c r="G205" s="130"/>
      <c r="H205" s="130"/>
      <c r="I205" s="131"/>
      <c r="J205" s="130"/>
      <c r="K205" s="132"/>
      <c r="L205" s="132"/>
      <c r="M205" s="132"/>
      <c r="N205" s="132"/>
      <c r="O205" s="132"/>
      <c r="P205" s="132"/>
      <c r="Q205" s="132"/>
      <c r="R205" s="130"/>
      <c r="S205" s="130"/>
      <c r="T205" s="130"/>
      <c r="U205" s="130"/>
      <c r="V205" s="130"/>
      <c r="W205" s="130"/>
      <c r="X205" s="130"/>
      <c r="Y205" s="133"/>
      <c r="Z205" s="130"/>
      <c r="AA205" s="134"/>
      <c r="AB205" s="130"/>
      <c r="AC205" s="130"/>
      <c r="AD205" s="130"/>
      <c r="AE205" s="130"/>
    </row>
    <row r="206" spans="1:31" ht="14.25" customHeight="1" x14ac:dyDescent="0.3">
      <c r="A206" s="130"/>
      <c r="B206" s="130"/>
      <c r="C206" s="130"/>
      <c r="D206" s="130"/>
      <c r="E206" s="130"/>
      <c r="F206" s="130"/>
      <c r="G206" s="130"/>
      <c r="H206" s="130"/>
      <c r="I206" s="131"/>
      <c r="J206" s="130"/>
      <c r="K206" s="132"/>
      <c r="L206" s="132"/>
      <c r="M206" s="132"/>
      <c r="N206" s="132"/>
      <c r="O206" s="132"/>
      <c r="P206" s="132"/>
      <c r="Q206" s="132"/>
      <c r="R206" s="130"/>
      <c r="S206" s="130"/>
      <c r="T206" s="130"/>
      <c r="U206" s="130"/>
      <c r="V206" s="130"/>
      <c r="W206" s="130"/>
      <c r="X206" s="130"/>
      <c r="Y206" s="133"/>
      <c r="Z206" s="130"/>
      <c r="AA206" s="134"/>
      <c r="AB206" s="130"/>
      <c r="AC206" s="130"/>
      <c r="AD206" s="130"/>
      <c r="AE206" s="130"/>
    </row>
    <row r="207" spans="1:31" ht="14.25" customHeight="1" x14ac:dyDescent="0.3">
      <c r="A207" s="130"/>
      <c r="B207" s="130"/>
      <c r="C207" s="130"/>
      <c r="D207" s="130"/>
      <c r="E207" s="130"/>
      <c r="F207" s="130"/>
      <c r="G207" s="130"/>
      <c r="H207" s="130"/>
      <c r="I207" s="131"/>
      <c r="J207" s="130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</row>
    <row r="208" spans="1:31" ht="14.25" customHeight="1" x14ac:dyDescent="0.3">
      <c r="A208" s="130"/>
      <c r="B208" s="130"/>
      <c r="C208" s="130"/>
      <c r="D208" s="130"/>
      <c r="E208" s="130"/>
      <c r="F208" s="130"/>
      <c r="G208" s="130"/>
      <c r="H208" s="130"/>
      <c r="I208" s="131"/>
      <c r="J208" s="130"/>
      <c r="K208" s="132"/>
      <c r="L208" s="132"/>
      <c r="M208" s="132"/>
      <c r="N208" s="132"/>
      <c r="O208" s="132"/>
      <c r="P208" s="132"/>
      <c r="Q208" s="132"/>
      <c r="R208" s="130"/>
      <c r="S208" s="130"/>
      <c r="T208" s="130"/>
      <c r="U208" s="130"/>
      <c r="V208" s="130"/>
      <c r="W208" s="130"/>
      <c r="X208" s="130"/>
      <c r="Y208" s="133"/>
      <c r="Z208" s="130"/>
      <c r="AA208" s="134"/>
      <c r="AB208" s="130"/>
      <c r="AC208" s="130"/>
      <c r="AD208" s="130"/>
      <c r="AE208" s="130"/>
    </row>
    <row r="209" spans="1:31" ht="14.25" customHeight="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30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30"/>
      <c r="AD209" s="130"/>
      <c r="AE209" s="130"/>
    </row>
    <row r="210" spans="1:31" ht="14.25" customHeight="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30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30"/>
      <c r="AD210" s="130"/>
      <c r="AE210" s="130"/>
    </row>
    <row r="211" spans="1:31" ht="14.25" customHeight="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30"/>
      <c r="K211" s="132"/>
      <c r="L211" s="132"/>
      <c r="M211" s="132"/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30"/>
      <c r="AD211" s="130"/>
      <c r="AE211" s="130"/>
    </row>
    <row r="212" spans="1:31" ht="14.25" customHeight="1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30"/>
      <c r="K212" s="132"/>
      <c r="L212" s="132"/>
      <c r="M212" s="132"/>
      <c r="N212" s="132"/>
      <c r="O212" s="132"/>
      <c r="P212" s="132"/>
      <c r="Q212" s="132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30"/>
      <c r="AD212" s="130"/>
      <c r="AE212" s="130"/>
    </row>
    <row r="213" spans="1:31" ht="14.25" customHeight="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30"/>
      <c r="K213" s="132"/>
      <c r="L213" s="132"/>
      <c r="M213" s="132"/>
      <c r="N213" s="132"/>
      <c r="O213" s="132"/>
      <c r="P213" s="132"/>
      <c r="Q213" s="132"/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30"/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30"/>
      <c r="K214" s="132"/>
      <c r="L214" s="132"/>
      <c r="M214" s="132"/>
      <c r="N214" s="132"/>
      <c r="O214" s="132"/>
      <c r="P214" s="132"/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30"/>
      <c r="K215" s="132"/>
      <c r="L215" s="132"/>
      <c r="M215" s="132"/>
      <c r="N215" s="132"/>
      <c r="O215" s="132"/>
      <c r="P215" s="132"/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30"/>
      <c r="K216" s="132"/>
      <c r="L216" s="132"/>
      <c r="M216" s="132"/>
      <c r="N216" s="132"/>
      <c r="O216" s="132"/>
      <c r="P216" s="132"/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30"/>
      <c r="K217" s="132"/>
      <c r="L217" s="132"/>
      <c r="M217" s="132"/>
      <c r="N217" s="132"/>
      <c r="O217" s="132"/>
      <c r="P217" s="132"/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30"/>
      <c r="K218" s="132"/>
      <c r="L218" s="132"/>
      <c r="M218" s="132"/>
      <c r="N218" s="132"/>
      <c r="O218" s="132"/>
      <c r="P218" s="132"/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30"/>
      <c r="K219" s="132"/>
      <c r="L219" s="132"/>
      <c r="M219" s="132"/>
      <c r="N219" s="132"/>
      <c r="O219" s="132"/>
      <c r="P219" s="132"/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30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30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30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30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30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30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30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30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30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30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30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30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30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30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4.2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30"/>
      <c r="K234" s="132"/>
      <c r="L234" s="132"/>
      <c r="M234" s="132"/>
      <c r="N234" s="132"/>
      <c r="O234" s="132"/>
      <c r="P234" s="132"/>
      <c r="Q234" s="132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4.2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30"/>
      <c r="K235" s="132"/>
      <c r="L235" s="132"/>
      <c r="M235" s="132"/>
      <c r="N235" s="132"/>
      <c r="O235" s="132"/>
      <c r="P235" s="132"/>
      <c r="Q235" s="132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4.2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30"/>
      <c r="K236" s="132"/>
      <c r="L236" s="132"/>
      <c r="M236" s="132"/>
      <c r="N236" s="132"/>
      <c r="O236" s="132"/>
      <c r="P236" s="132"/>
      <c r="Q236" s="132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4.2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30"/>
      <c r="K237" s="132"/>
      <c r="L237" s="132"/>
      <c r="M237" s="132"/>
      <c r="N237" s="132"/>
      <c r="O237" s="132"/>
      <c r="P237" s="132"/>
      <c r="Q237" s="132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4.2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30"/>
      <c r="K238" s="132"/>
      <c r="L238" s="132"/>
      <c r="M238" s="132"/>
      <c r="N238" s="132"/>
      <c r="O238" s="132"/>
      <c r="P238" s="132"/>
      <c r="Q238" s="132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4.2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30"/>
      <c r="K239" s="132"/>
      <c r="L239" s="132"/>
      <c r="M239" s="132"/>
      <c r="N239" s="132"/>
      <c r="O239" s="132"/>
      <c r="P239" s="132"/>
      <c r="Q239" s="132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4.2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30"/>
      <c r="K240" s="132"/>
      <c r="L240" s="132"/>
      <c r="M240" s="132"/>
      <c r="N240" s="132"/>
      <c r="O240" s="132"/>
      <c r="P240" s="132"/>
      <c r="Q240" s="132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4.2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30"/>
      <c r="K241" s="132"/>
      <c r="L241" s="132"/>
      <c r="M241" s="132"/>
      <c r="N241" s="132"/>
      <c r="O241" s="132"/>
      <c r="P241" s="132"/>
      <c r="Q241" s="132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4.2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30"/>
      <c r="K242" s="132"/>
      <c r="L242" s="132"/>
      <c r="M242" s="132"/>
      <c r="N242" s="132"/>
      <c r="O242" s="132"/>
      <c r="P242" s="132"/>
      <c r="Q242" s="132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4.2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30"/>
      <c r="K243" s="132"/>
      <c r="L243" s="132"/>
      <c r="M243" s="132"/>
      <c r="N243" s="132"/>
      <c r="O243" s="132"/>
      <c r="P243" s="132"/>
      <c r="Q243" s="132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4.2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30"/>
      <c r="K244" s="132"/>
      <c r="L244" s="132"/>
      <c r="M244" s="132"/>
      <c r="N244" s="132"/>
      <c r="O244" s="132"/>
      <c r="P244" s="132"/>
      <c r="Q244" s="132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4.2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30"/>
      <c r="K245" s="132"/>
      <c r="L245" s="132"/>
      <c r="M245" s="132"/>
      <c r="N245" s="132"/>
      <c r="O245" s="132"/>
      <c r="P245" s="132"/>
      <c r="Q245" s="132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4.2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30"/>
      <c r="K246" s="132"/>
      <c r="L246" s="132"/>
      <c r="M246" s="132"/>
      <c r="N246" s="132"/>
      <c r="O246" s="132"/>
      <c r="P246" s="132"/>
      <c r="Q246" s="132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4.2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30"/>
      <c r="K247" s="132"/>
      <c r="L247" s="132"/>
      <c r="M247" s="132"/>
      <c r="N247" s="132"/>
      <c r="O247" s="132"/>
      <c r="P247" s="132"/>
      <c r="Q247" s="132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4.2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30"/>
      <c r="K248" s="132"/>
      <c r="L248" s="132"/>
      <c r="M248" s="132"/>
      <c r="N248" s="132"/>
      <c r="O248" s="132"/>
      <c r="P248" s="132"/>
      <c r="Q248" s="132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4.2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30"/>
      <c r="K249" s="132"/>
      <c r="L249" s="132"/>
      <c r="M249" s="132"/>
      <c r="N249" s="132"/>
      <c r="O249" s="132"/>
      <c r="P249" s="132"/>
      <c r="Q249" s="132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4.2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30"/>
      <c r="K250" s="132"/>
      <c r="L250" s="132"/>
      <c r="M250" s="132"/>
      <c r="N250" s="132"/>
      <c r="O250" s="132"/>
      <c r="P250" s="132"/>
      <c r="Q250" s="132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5.7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5.7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5.7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5.7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5.7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5.7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5.7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5.7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5.7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5.7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5.7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5.7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5.7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5.7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5.7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5.7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5.7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5.7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5.7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5.7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5.7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5.7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5.7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5.7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5.7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5.7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5.7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5.7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5.7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5.7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5.7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5.7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5.7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5.7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5.7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5.7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5.7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5.7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5.7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5.7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5.7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5.7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5.7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5.7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5.7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5.7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5.7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5.7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5.7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5.7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5.7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5.7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5.7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5.7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5.7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5.7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5.7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5.7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5.7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5.7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5.7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5.7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5.7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5.7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5.7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5.7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5.7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5.7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5.7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5.7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5.7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5.7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5.7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5.7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5.7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5.7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5.7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5.7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5.7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5.7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5.7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5.7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5.7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5.7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5.7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5.7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5.7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5.7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5.7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5.7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5.7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5.7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5.7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5.7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5.7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5.7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5.7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5.7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5.7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5.7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5.7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5.7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5.7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5.7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5.7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5.7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5.7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5.7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5.7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5.7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5.7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5.7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5.7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5.7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5.7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5.7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5.7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5.7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5.7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5.7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5.7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5.7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5.7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5.7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5.7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5.7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5.7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5.7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5.7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5.7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5.7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5.7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5.7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5.7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5.7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5.7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5.7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5.7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5.7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5.7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5.7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5.7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5.7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5.7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5.7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5.7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5.7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5.7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5.7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5.7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5.7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5.7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5.7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5.7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5.7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5.7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5.7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5.7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5.7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5.7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5.7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5.7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3"/>
      <c r="Z982" s="130"/>
      <c r="AA982" s="134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3"/>
      <c r="Z983" s="130"/>
      <c r="AA983" s="134"/>
      <c r="AB983" s="130"/>
      <c r="AC983" s="130"/>
      <c r="AD983" s="130"/>
      <c r="AE983" s="130"/>
    </row>
    <row r="984" spans="1:31" ht="15.75" customHeight="1" x14ac:dyDescent="0.3">
      <c r="A984" s="130"/>
      <c r="B984" s="130"/>
      <c r="C984" s="130"/>
      <c r="D984" s="130"/>
      <c r="E984" s="130"/>
      <c r="F984" s="130"/>
      <c r="G984" s="130"/>
      <c r="H984" s="130"/>
      <c r="I984" s="131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3"/>
      <c r="Z984" s="130"/>
      <c r="AA984" s="134"/>
      <c r="AB984" s="130"/>
      <c r="AC984" s="130"/>
      <c r="AD984" s="130"/>
      <c r="AE984" s="130"/>
    </row>
    <row r="985" spans="1:31" ht="15.75" customHeight="1" x14ac:dyDescent="0.3">
      <c r="A985" s="130"/>
      <c r="B985" s="130"/>
      <c r="C985" s="130"/>
      <c r="D985" s="130"/>
      <c r="E985" s="130"/>
      <c r="F985" s="130"/>
      <c r="G985" s="130"/>
      <c r="H985" s="130"/>
      <c r="I985" s="131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3"/>
      <c r="Z985" s="130"/>
      <c r="AA985" s="134"/>
      <c r="AB985" s="130"/>
      <c r="AC985" s="130"/>
      <c r="AD985" s="130"/>
      <c r="AE985" s="130"/>
    </row>
    <row r="986" spans="1:31" ht="15.75" customHeight="1" x14ac:dyDescent="0.3">
      <c r="A986" s="130"/>
      <c r="B986" s="130"/>
      <c r="C986" s="130"/>
      <c r="D986" s="130"/>
      <c r="E986" s="130"/>
      <c r="F986" s="130"/>
      <c r="G986" s="130"/>
      <c r="H986" s="130"/>
      <c r="I986" s="131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3"/>
      <c r="Z986" s="130"/>
      <c r="AA986" s="134"/>
      <c r="AB986" s="130"/>
      <c r="AC986" s="130"/>
      <c r="AD986" s="130"/>
      <c r="AE986" s="130"/>
    </row>
    <row r="987" spans="1:31" ht="15.75" customHeight="1" x14ac:dyDescent="0.3">
      <c r="A987" s="130"/>
      <c r="B987" s="130"/>
      <c r="C987" s="130"/>
      <c r="D987" s="130"/>
      <c r="E987" s="130"/>
      <c r="F987" s="130"/>
      <c r="G987" s="130"/>
      <c r="H987" s="130"/>
      <c r="I987" s="131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3"/>
      <c r="Z987" s="130"/>
      <c r="AA987" s="134"/>
      <c r="AB987" s="130"/>
      <c r="AC987" s="130"/>
      <c r="AD987" s="130"/>
      <c r="AE987" s="130"/>
    </row>
    <row r="988" spans="1:31" ht="15.75" customHeight="1" x14ac:dyDescent="0.3">
      <c r="A988" s="130"/>
      <c r="B988" s="130"/>
      <c r="C988" s="130"/>
      <c r="D988" s="130"/>
      <c r="E988" s="130"/>
      <c r="F988" s="130"/>
      <c r="G988" s="130"/>
      <c r="H988" s="130"/>
      <c r="I988" s="131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3"/>
      <c r="Z988" s="130"/>
      <c r="AA988" s="134"/>
      <c r="AB988" s="130"/>
      <c r="AC988" s="130"/>
      <c r="AD988" s="130"/>
      <c r="AE988" s="130"/>
    </row>
    <row r="989" spans="1:31" ht="15.75" customHeight="1" x14ac:dyDescent="0.3">
      <c r="A989" s="130"/>
      <c r="B989" s="130"/>
      <c r="C989" s="130"/>
      <c r="D989" s="130"/>
      <c r="E989" s="130"/>
      <c r="F989" s="130"/>
      <c r="G989" s="130"/>
      <c r="H989" s="130"/>
      <c r="I989" s="131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3"/>
      <c r="Z989" s="130"/>
      <c r="AA989" s="134"/>
      <c r="AB989" s="130"/>
      <c r="AC989" s="130"/>
      <c r="AD989" s="130"/>
      <c r="AE989" s="130"/>
    </row>
    <row r="990" spans="1:31" ht="15.75" customHeight="1" x14ac:dyDescent="0.3">
      <c r="A990" s="130"/>
      <c r="B990" s="130"/>
      <c r="C990" s="130"/>
      <c r="D990" s="130"/>
      <c r="E990" s="130"/>
      <c r="F990" s="130"/>
      <c r="G990" s="130"/>
      <c r="H990" s="130"/>
      <c r="I990" s="131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3"/>
      <c r="Z990" s="130"/>
      <c r="AA990" s="134"/>
      <c r="AB990" s="130"/>
      <c r="AC990" s="130"/>
      <c r="AD990" s="130"/>
      <c r="AE990" s="130"/>
    </row>
    <row r="991" spans="1:31" ht="15.75" customHeight="1" x14ac:dyDescent="0.3">
      <c r="A991" s="130"/>
      <c r="B991" s="130"/>
      <c r="C991" s="130"/>
      <c r="D991" s="130"/>
      <c r="E991" s="130"/>
      <c r="F991" s="130"/>
      <c r="G991" s="130"/>
      <c r="H991" s="130"/>
      <c r="I991" s="131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3"/>
      <c r="Z991" s="130"/>
      <c r="AA991" s="134"/>
      <c r="AB991" s="130"/>
      <c r="AC991" s="130"/>
      <c r="AD991" s="130"/>
      <c r="AE991" s="130"/>
    </row>
    <row r="992" spans="1:31" ht="15.75" customHeight="1" x14ac:dyDescent="0.3">
      <c r="A992" s="130"/>
      <c r="B992" s="130"/>
      <c r="C992" s="130"/>
      <c r="D992" s="130"/>
      <c r="E992" s="130"/>
      <c r="F992" s="130"/>
      <c r="G992" s="130"/>
      <c r="H992" s="130"/>
      <c r="I992" s="131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3"/>
      <c r="Z992" s="130"/>
      <c r="AA992" s="134"/>
      <c r="AB992" s="130"/>
      <c r="AC992" s="130"/>
      <c r="AD992" s="130"/>
      <c r="AE992" s="130"/>
    </row>
    <row r="993" spans="1:31" ht="15.75" customHeight="1" x14ac:dyDescent="0.3">
      <c r="A993" s="130"/>
      <c r="B993" s="130"/>
      <c r="C993" s="130"/>
      <c r="D993" s="130"/>
      <c r="E993" s="130"/>
      <c r="F993" s="130"/>
      <c r="G993" s="130"/>
      <c r="H993" s="130"/>
      <c r="I993" s="131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3"/>
      <c r="Z993" s="130"/>
      <c r="AA993" s="134"/>
      <c r="AB993" s="130"/>
      <c r="AC993" s="130"/>
      <c r="AD993" s="130"/>
      <c r="AE993" s="130"/>
    </row>
    <row r="994" spans="1:31" ht="15.75" customHeight="1" x14ac:dyDescent="0.3">
      <c r="A994" s="130"/>
      <c r="B994" s="130"/>
      <c r="C994" s="130"/>
      <c r="D994" s="130"/>
      <c r="E994" s="130"/>
      <c r="F994" s="130"/>
      <c r="G994" s="130"/>
      <c r="H994" s="130"/>
      <c r="I994" s="131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3"/>
      <c r="Z994" s="130"/>
      <c r="AA994" s="134"/>
      <c r="AB994" s="130"/>
      <c r="AC994" s="130"/>
      <c r="AD994" s="130"/>
      <c r="AE994" s="130"/>
    </row>
    <row r="995" spans="1:31" ht="15.75" customHeight="1" x14ac:dyDescent="0.3">
      <c r="A995" s="130"/>
      <c r="B995" s="130"/>
      <c r="C995" s="130"/>
      <c r="D995" s="130"/>
      <c r="E995" s="130"/>
      <c r="F995" s="130"/>
      <c r="G995" s="130"/>
      <c r="H995" s="130"/>
      <c r="I995" s="131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3"/>
      <c r="Z995" s="130"/>
      <c r="AA995" s="134"/>
      <c r="AB995" s="130"/>
      <c r="AC995" s="130"/>
      <c r="AD995" s="130"/>
      <c r="AE995" s="130"/>
    </row>
    <row r="996" spans="1:31" ht="15.75" customHeight="1" x14ac:dyDescent="0.3">
      <c r="A996" s="130"/>
      <c r="B996" s="130"/>
      <c r="C996" s="130"/>
      <c r="D996" s="130"/>
      <c r="E996" s="130"/>
      <c r="F996" s="130"/>
      <c r="G996" s="130"/>
      <c r="H996" s="130"/>
      <c r="I996" s="131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3"/>
      <c r="Z996" s="130"/>
      <c r="AA996" s="134"/>
      <c r="AB996" s="130"/>
      <c r="AC996" s="130"/>
      <c r="AD996" s="130"/>
      <c r="AE996" s="130"/>
    </row>
    <row r="997" spans="1:31" ht="15.75" customHeight="1" x14ac:dyDescent="0.3">
      <c r="A997" s="130"/>
      <c r="B997" s="130"/>
      <c r="C997" s="130"/>
      <c r="D997" s="130"/>
      <c r="E997" s="130"/>
      <c r="F997" s="130"/>
      <c r="G997" s="130"/>
      <c r="H997" s="130"/>
      <c r="I997" s="131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3"/>
      <c r="Z997" s="130"/>
      <c r="AA997" s="134"/>
      <c r="AB997" s="130"/>
      <c r="AC997" s="130"/>
      <c r="AD997" s="130"/>
      <c r="AE997" s="130"/>
    </row>
    <row r="998" spans="1:31" ht="15.75" customHeight="1" x14ac:dyDescent="0.3">
      <c r="A998" s="130"/>
      <c r="B998" s="130"/>
      <c r="C998" s="130"/>
      <c r="D998" s="130"/>
      <c r="E998" s="130"/>
      <c r="F998" s="130"/>
      <c r="G998" s="130"/>
      <c r="H998" s="130"/>
      <c r="I998" s="131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3"/>
      <c r="Z998" s="130"/>
      <c r="AA998" s="134"/>
      <c r="AB998" s="130"/>
      <c r="AC998" s="130"/>
      <c r="AD998" s="130"/>
      <c r="AE998" s="130"/>
    </row>
    <row r="999" spans="1:31" ht="15.75" customHeight="1" x14ac:dyDescent="0.3">
      <c r="A999" s="130"/>
      <c r="B999" s="130"/>
      <c r="C999" s="130"/>
      <c r="D999" s="130"/>
      <c r="E999" s="130"/>
      <c r="F999" s="130"/>
      <c r="G999" s="130"/>
      <c r="H999" s="130"/>
      <c r="I999" s="131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5.75" customHeight="1" x14ac:dyDescent="0.3">
      <c r="A1000" s="130"/>
      <c r="B1000" s="130"/>
      <c r="C1000" s="130"/>
      <c r="D1000" s="130"/>
      <c r="E1000" s="130"/>
      <c r="F1000" s="130"/>
      <c r="G1000" s="130"/>
      <c r="H1000" s="130"/>
      <c r="I1000" s="131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11">
    <mergeCell ref="T5:W6"/>
    <mergeCell ref="AC5:AE6"/>
    <mergeCell ref="K46:Q46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9" r:id="rId1" display="https://docushare.icecube.wisc.edu/dsweb/View/Collection-16522/Document-90624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B1" workbookViewId="0">
      <selection activeCell="AG1" sqref="AG1:AK1048576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hidden="1" customWidth="1"/>
    <col min="5" max="5" width="8.33203125" hidden="1" customWidth="1"/>
    <col min="6" max="6" width="9.6640625" hidden="1" customWidth="1"/>
    <col min="7" max="7" width="12.33203125" hidden="1" customWidth="1"/>
    <col min="8" max="8" width="58.6640625" hidden="1" customWidth="1"/>
    <col min="9" max="9" width="13.33203125" hidden="1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7" width="0" hidden="1" customWidth="1"/>
  </cols>
  <sheetData>
    <row r="1" spans="1:37" ht="24.75" customHeight="1" x14ac:dyDescent="0.3">
      <c r="A1" s="307" t="s">
        <v>0</v>
      </c>
      <c r="B1" s="305"/>
      <c r="C1" s="306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308" t="s">
        <v>260</v>
      </c>
      <c r="C2" s="309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2</v>
      </c>
      <c r="B3" s="310" t="s">
        <v>3</v>
      </c>
      <c r="C3" s="311"/>
      <c r="D3" s="312" t="s">
        <v>4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7" x14ac:dyDescent="0.3">
      <c r="A4" s="2" t="s">
        <v>8</v>
      </c>
      <c r="B4" s="313"/>
      <c r="C4" s="311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9</v>
      </c>
      <c r="B5" s="314"/>
      <c r="C5" s="311"/>
      <c r="D5" s="315" t="s">
        <v>10</v>
      </c>
      <c r="E5" s="295"/>
      <c r="F5" s="296"/>
      <c r="G5" s="17"/>
      <c r="H5" s="30"/>
      <c r="I5" s="18"/>
      <c r="J5" s="17"/>
      <c r="K5" s="315" t="s">
        <v>11</v>
      </c>
      <c r="L5" s="295"/>
      <c r="M5" s="295"/>
      <c r="N5" s="295"/>
      <c r="O5" s="295"/>
      <c r="P5" s="295"/>
      <c r="Q5" s="296"/>
      <c r="R5" s="31"/>
      <c r="S5" s="20"/>
      <c r="T5" s="294" t="s">
        <v>12</v>
      </c>
      <c r="U5" s="295"/>
      <c r="V5" s="295"/>
      <c r="W5" s="296"/>
      <c r="X5" s="22"/>
      <c r="Y5" s="23"/>
      <c r="Z5" s="24"/>
      <c r="AA5" s="25"/>
      <c r="AB5" s="26"/>
      <c r="AC5" s="300" t="s">
        <v>13</v>
      </c>
      <c r="AD5" s="295"/>
      <c r="AE5" s="296"/>
    </row>
    <row r="6" spans="1:37" ht="15" customHeight="1" x14ac:dyDescent="0.3">
      <c r="A6" s="1"/>
      <c r="B6" s="1"/>
      <c r="C6" s="1"/>
      <c r="D6" s="297"/>
      <c r="E6" s="298"/>
      <c r="F6" s="299"/>
      <c r="G6" s="17"/>
      <c r="H6" s="32"/>
      <c r="I6" s="18"/>
      <c r="J6" s="17"/>
      <c r="K6" s="297"/>
      <c r="L6" s="298"/>
      <c r="M6" s="298"/>
      <c r="N6" s="298"/>
      <c r="O6" s="298"/>
      <c r="P6" s="298"/>
      <c r="Q6" s="299"/>
      <c r="R6" s="33"/>
      <c r="S6" s="20"/>
      <c r="T6" s="297"/>
      <c r="U6" s="298"/>
      <c r="V6" s="298"/>
      <c r="W6" s="299"/>
      <c r="X6" s="22"/>
      <c r="Y6" s="23"/>
      <c r="Z6" s="24"/>
      <c r="AA6" s="25"/>
      <c r="AB6" s="26"/>
      <c r="AC6" s="301"/>
      <c r="AD6" s="302"/>
      <c r="AE6" s="303"/>
    </row>
    <row r="7" spans="1:37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40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  <c r="AF7" s="187" t="s">
        <v>50</v>
      </c>
      <c r="AG7" s="187" t="s">
        <v>51</v>
      </c>
      <c r="AH7" s="187" t="s">
        <v>52</v>
      </c>
      <c r="AI7" s="187" t="s">
        <v>53</v>
      </c>
      <c r="AJ7" s="187" t="s">
        <v>54</v>
      </c>
      <c r="AK7" s="188">
        <f>SUM(AJ8:AJ77)</f>
        <v>1840</v>
      </c>
    </row>
    <row r="8" spans="1:37" x14ac:dyDescent="0.3">
      <c r="A8" s="55"/>
      <c r="B8" s="56"/>
      <c r="C8" s="57"/>
      <c r="D8" s="58"/>
      <c r="E8" s="59"/>
      <c r="F8" s="60">
        <f t="shared" ref="F8:F44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44" si="1">SUM(T8:W8)</f>
        <v>0</v>
      </c>
      <c r="Y8" s="74">
        <f t="shared" ref="Y8:Y44" si="2">T8*115 + U8*81 + V8*77 + W8*15</f>
        <v>0</v>
      </c>
      <c r="Z8" s="75"/>
      <c r="AA8" s="76">
        <f t="shared" ref="AA8:AA44" si="3">SUM(J8,Y8)</f>
        <v>0</v>
      </c>
      <c r="AB8" s="77"/>
      <c r="AC8" s="78"/>
      <c r="AD8" s="79"/>
      <c r="AE8" s="80"/>
      <c r="AF8" s="219">
        <f>AA8/$AA$46*100</f>
        <v>0</v>
      </c>
      <c r="AH8" s="209"/>
      <c r="AI8" s="187"/>
      <c r="AJ8" s="190"/>
    </row>
    <row r="9" spans="1:37" x14ac:dyDescent="0.3">
      <c r="A9" s="233" t="s">
        <v>261</v>
      </c>
      <c r="B9" s="89">
        <v>5</v>
      </c>
      <c r="C9" s="57" t="s">
        <v>262</v>
      </c>
      <c r="D9" s="58"/>
      <c r="E9" s="59"/>
      <c r="F9" s="60">
        <f t="shared" si="0"/>
        <v>0</v>
      </c>
      <c r="G9" s="81"/>
      <c r="H9" s="62"/>
      <c r="I9" s="90"/>
      <c r="J9" s="64"/>
      <c r="K9" s="91"/>
      <c r="L9" s="92"/>
      <c r="M9" s="92" t="s">
        <v>57</v>
      </c>
      <c r="N9" s="92"/>
      <c r="O9" s="93"/>
      <c r="P9" s="93"/>
      <c r="Q9" s="94"/>
      <c r="R9" s="83" t="s">
        <v>58</v>
      </c>
      <c r="S9" s="95"/>
      <c r="T9" s="96">
        <v>40</v>
      </c>
      <c r="U9" s="97"/>
      <c r="V9" s="97"/>
      <c r="W9" s="98"/>
      <c r="X9" s="99">
        <f t="shared" si="1"/>
        <v>40</v>
      </c>
      <c r="Y9" s="74">
        <f t="shared" si="2"/>
        <v>4600</v>
      </c>
      <c r="Z9" s="100" t="s">
        <v>144</v>
      </c>
      <c r="AA9" s="84">
        <f t="shared" si="3"/>
        <v>4600</v>
      </c>
      <c r="AB9" s="101"/>
      <c r="AC9" s="102"/>
      <c r="AD9" s="103"/>
      <c r="AE9" s="104"/>
      <c r="AG9" s="1"/>
      <c r="AH9">
        <v>2760</v>
      </c>
      <c r="AI9" s="187">
        <f t="shared" ref="AI9" si="4">AG9+AH9</f>
        <v>2760</v>
      </c>
      <c r="AJ9" s="190">
        <f t="shared" ref="AJ9" si="5">AA9-AI9</f>
        <v>1840</v>
      </c>
    </row>
    <row r="10" spans="1:37" ht="28.8" x14ac:dyDescent="0.3">
      <c r="A10" s="233" t="s">
        <v>263</v>
      </c>
      <c r="B10" s="89">
        <v>6</v>
      </c>
      <c r="C10" s="57" t="s">
        <v>264</v>
      </c>
      <c r="D10" s="58"/>
      <c r="E10" s="59"/>
      <c r="F10" s="60">
        <f t="shared" si="0"/>
        <v>0</v>
      </c>
      <c r="G10" s="81"/>
      <c r="H10" s="62"/>
      <c r="I10" s="63"/>
      <c r="J10" s="105">
        <v>5000</v>
      </c>
      <c r="K10" s="58"/>
      <c r="L10" s="59"/>
      <c r="M10" s="59"/>
      <c r="N10" s="59" t="s">
        <v>57</v>
      </c>
      <c r="O10" s="81"/>
      <c r="P10" s="81"/>
      <c r="Q10" s="82"/>
      <c r="R10" s="83" t="s">
        <v>58</v>
      </c>
      <c r="S10" s="69" t="s">
        <v>265</v>
      </c>
      <c r="T10" s="70">
        <v>24</v>
      </c>
      <c r="U10" s="71"/>
      <c r="V10" s="71"/>
      <c r="W10" s="72"/>
      <c r="X10" s="73">
        <f t="shared" si="1"/>
        <v>24</v>
      </c>
      <c r="Y10" s="74">
        <f t="shared" si="2"/>
        <v>2760</v>
      </c>
      <c r="Z10" s="100" t="s">
        <v>144</v>
      </c>
      <c r="AA10" s="84">
        <f t="shared" si="3"/>
        <v>7760</v>
      </c>
      <c r="AB10" s="85"/>
      <c r="AC10" s="86"/>
      <c r="AD10" s="87"/>
      <c r="AE10" s="88"/>
    </row>
    <row r="11" spans="1:37" ht="28.8" x14ac:dyDescent="0.3">
      <c r="A11" s="233" t="s">
        <v>266</v>
      </c>
      <c r="B11" s="89">
        <v>7</v>
      </c>
      <c r="C11" s="57" t="s">
        <v>267</v>
      </c>
      <c r="D11" s="58"/>
      <c r="E11" s="59"/>
      <c r="F11" s="60">
        <f t="shared" si="0"/>
        <v>0</v>
      </c>
      <c r="G11" s="81"/>
      <c r="H11" s="62"/>
      <c r="I11" s="63"/>
      <c r="J11" s="105">
        <v>5000</v>
      </c>
      <c r="K11" s="58"/>
      <c r="L11" s="59"/>
      <c r="M11" s="59"/>
      <c r="N11" s="59" t="s">
        <v>57</v>
      </c>
      <c r="O11" s="81"/>
      <c r="P11" s="81"/>
      <c r="Q11" s="82"/>
      <c r="R11" s="83" t="s">
        <v>58</v>
      </c>
      <c r="S11" s="69" t="s">
        <v>265</v>
      </c>
      <c r="T11" s="70">
        <v>24</v>
      </c>
      <c r="U11" s="71"/>
      <c r="V11" s="71"/>
      <c r="W11" s="72"/>
      <c r="X11" s="73">
        <f t="shared" si="1"/>
        <v>24</v>
      </c>
      <c r="Y11" s="74">
        <f t="shared" si="2"/>
        <v>2760</v>
      </c>
      <c r="Z11" s="100" t="s">
        <v>144</v>
      </c>
      <c r="AA11" s="84">
        <f t="shared" si="3"/>
        <v>7760</v>
      </c>
      <c r="AB11" s="85"/>
      <c r="AC11" s="86"/>
      <c r="AD11" s="87"/>
      <c r="AE11" s="88"/>
    </row>
    <row r="12" spans="1:37" x14ac:dyDescent="0.3">
      <c r="A12" s="55"/>
      <c r="B12" s="106"/>
      <c r="C12" s="57"/>
      <c r="D12" s="58"/>
      <c r="E12" s="59"/>
      <c r="F12" s="60">
        <f t="shared" si="0"/>
        <v>0</v>
      </c>
      <c r="G12" s="81"/>
      <c r="H12" s="62"/>
      <c r="I12" s="63"/>
      <c r="J12" s="64"/>
      <c r="K12" s="58"/>
      <c r="L12" s="59"/>
      <c r="M12" s="59"/>
      <c r="N12" s="59"/>
      <c r="O12" s="81"/>
      <c r="P12" s="81"/>
      <c r="Q12" s="82"/>
      <c r="R12" s="83"/>
      <c r="S12" s="69"/>
      <c r="T12" s="70"/>
      <c r="U12" s="71"/>
      <c r="V12" s="71"/>
      <c r="W12" s="72"/>
      <c r="X12" s="73">
        <f t="shared" si="1"/>
        <v>0</v>
      </c>
      <c r="Y12" s="74">
        <f t="shared" si="2"/>
        <v>0</v>
      </c>
      <c r="Z12" s="75"/>
      <c r="AA12" s="84">
        <f t="shared" si="3"/>
        <v>0</v>
      </c>
      <c r="AB12" s="85"/>
      <c r="AC12" s="86"/>
      <c r="AD12" s="87"/>
      <c r="AE12" s="88"/>
    </row>
    <row r="13" spans="1:37" x14ac:dyDescent="0.3">
      <c r="A13" s="55"/>
      <c r="B13" s="106"/>
      <c r="C13" s="57"/>
      <c r="D13" s="58"/>
      <c r="E13" s="59"/>
      <c r="F13" s="60">
        <f t="shared" si="0"/>
        <v>0</v>
      </c>
      <c r="G13" s="81"/>
      <c r="H13" s="62"/>
      <c r="I13" s="63"/>
      <c r="J13" s="64"/>
      <c r="K13" s="58"/>
      <c r="L13" s="59"/>
      <c r="M13" s="59"/>
      <c r="N13" s="59"/>
      <c r="O13" s="81"/>
      <c r="P13" s="81"/>
      <c r="Q13" s="82"/>
      <c r="R13" s="83"/>
      <c r="S13" s="69"/>
      <c r="T13" s="70"/>
      <c r="U13" s="71"/>
      <c r="V13" s="71"/>
      <c r="W13" s="72"/>
      <c r="X13" s="73">
        <f t="shared" si="1"/>
        <v>0</v>
      </c>
      <c r="Y13" s="74">
        <f t="shared" si="2"/>
        <v>0</v>
      </c>
      <c r="Z13" s="75"/>
      <c r="AA13" s="84">
        <f t="shared" si="3"/>
        <v>0</v>
      </c>
      <c r="AB13" s="85"/>
      <c r="AC13" s="86"/>
      <c r="AD13" s="87"/>
      <c r="AE13" s="88"/>
    </row>
    <row r="14" spans="1:37" x14ac:dyDescent="0.3">
      <c r="A14" s="55"/>
      <c r="B14" s="106"/>
      <c r="C14" s="57"/>
      <c r="D14" s="58"/>
      <c r="E14" s="59"/>
      <c r="F14" s="60">
        <f t="shared" si="0"/>
        <v>0</v>
      </c>
      <c r="G14" s="81"/>
      <c r="H14" s="62"/>
      <c r="I14" s="63"/>
      <c r="J14" s="64"/>
      <c r="K14" s="58"/>
      <c r="L14" s="59"/>
      <c r="M14" s="59"/>
      <c r="N14" s="59"/>
      <c r="O14" s="81"/>
      <c r="P14" s="81"/>
      <c r="Q14" s="82"/>
      <c r="R14" s="83"/>
      <c r="S14" s="69"/>
      <c r="T14" s="70"/>
      <c r="U14" s="71"/>
      <c r="V14" s="71"/>
      <c r="W14" s="72"/>
      <c r="X14" s="73">
        <f t="shared" si="1"/>
        <v>0</v>
      </c>
      <c r="Y14" s="74">
        <f t="shared" si="2"/>
        <v>0</v>
      </c>
      <c r="Z14" s="75"/>
      <c r="AA14" s="84">
        <f t="shared" si="3"/>
        <v>0</v>
      </c>
      <c r="AB14" s="85"/>
      <c r="AC14" s="86"/>
      <c r="AD14" s="87"/>
      <c r="AE14" s="88"/>
    </row>
    <row r="15" spans="1:37" x14ac:dyDescent="0.3">
      <c r="A15" s="55"/>
      <c r="B15" s="106"/>
      <c r="C15" s="57"/>
      <c r="D15" s="58"/>
      <c r="E15" s="59"/>
      <c r="F15" s="60">
        <f t="shared" si="0"/>
        <v>0</v>
      </c>
      <c r="G15" s="81"/>
      <c r="H15" s="62"/>
      <c r="I15" s="63"/>
      <c r="J15" s="64"/>
      <c r="K15" s="58"/>
      <c r="L15" s="59"/>
      <c r="M15" s="59"/>
      <c r="N15" s="59"/>
      <c r="O15" s="81"/>
      <c r="P15" s="81"/>
      <c r="Q15" s="82"/>
      <c r="R15" s="83"/>
      <c r="S15" s="69"/>
      <c r="T15" s="70"/>
      <c r="U15" s="71"/>
      <c r="V15" s="71"/>
      <c r="W15" s="72"/>
      <c r="X15" s="73">
        <f t="shared" si="1"/>
        <v>0</v>
      </c>
      <c r="Y15" s="74">
        <f t="shared" si="2"/>
        <v>0</v>
      </c>
      <c r="Z15" s="75"/>
      <c r="AA15" s="84">
        <f t="shared" si="3"/>
        <v>0</v>
      </c>
      <c r="AB15" s="85"/>
      <c r="AC15" s="86"/>
      <c r="AD15" s="87"/>
      <c r="AE15" s="88"/>
    </row>
    <row r="16" spans="1:37" x14ac:dyDescent="0.3">
      <c r="A16" s="55"/>
      <c r="B16" s="56"/>
      <c r="C16" s="57"/>
      <c r="D16" s="58"/>
      <c r="E16" s="59"/>
      <c r="F16" s="60">
        <f t="shared" si="0"/>
        <v>0</v>
      </c>
      <c r="G16" s="81"/>
      <c r="H16" s="62"/>
      <c r="I16" s="63"/>
      <c r="J16" s="64"/>
      <c r="K16" s="58"/>
      <c r="L16" s="59"/>
      <c r="M16" s="59"/>
      <c r="N16" s="59"/>
      <c r="O16" s="81"/>
      <c r="P16" s="81"/>
      <c r="Q16" s="82"/>
      <c r="R16" s="83"/>
      <c r="S16" s="69"/>
      <c r="T16" s="70"/>
      <c r="U16" s="71"/>
      <c r="V16" s="71"/>
      <c r="W16" s="72"/>
      <c r="X16" s="73">
        <f t="shared" si="1"/>
        <v>0</v>
      </c>
      <c r="Y16" s="74">
        <f t="shared" si="2"/>
        <v>0</v>
      </c>
      <c r="Z16" s="75"/>
      <c r="AA16" s="84">
        <f t="shared" si="3"/>
        <v>0</v>
      </c>
      <c r="AB16" s="85"/>
      <c r="AC16" s="86"/>
      <c r="AD16" s="87"/>
      <c r="AE16" s="88"/>
    </row>
    <row r="17" spans="1:31" x14ac:dyDescent="0.3">
      <c r="A17" s="107"/>
      <c r="B17" s="107"/>
      <c r="C17" s="55"/>
      <c r="D17" s="58"/>
      <c r="E17" s="59"/>
      <c r="F17" s="60">
        <f t="shared" si="0"/>
        <v>0</v>
      </c>
      <c r="G17" s="81"/>
      <c r="H17" s="62"/>
      <c r="I17" s="63"/>
      <c r="J17" s="64"/>
      <c r="K17" s="58"/>
      <c r="L17" s="59"/>
      <c r="M17" s="59"/>
      <c r="N17" s="59"/>
      <c r="O17" s="81"/>
      <c r="P17" s="81"/>
      <c r="Q17" s="82"/>
      <c r="R17" s="83"/>
      <c r="S17" s="69"/>
      <c r="T17" s="70"/>
      <c r="U17" s="71"/>
      <c r="V17" s="71"/>
      <c r="W17" s="72"/>
      <c r="X17" s="73">
        <f t="shared" si="1"/>
        <v>0</v>
      </c>
      <c r="Y17" s="74">
        <f t="shared" si="2"/>
        <v>0</v>
      </c>
      <c r="Z17" s="75"/>
      <c r="AA17" s="84">
        <f t="shared" si="3"/>
        <v>0</v>
      </c>
      <c r="AB17" s="85"/>
      <c r="AC17" s="86"/>
      <c r="AD17" s="87"/>
      <c r="AE17" s="88"/>
    </row>
    <row r="18" spans="1:31" x14ac:dyDescent="0.3">
      <c r="A18" s="107"/>
      <c r="B18" s="107"/>
      <c r="C18" s="55"/>
      <c r="D18" s="58"/>
      <c r="E18" s="59"/>
      <c r="F18" s="60">
        <f t="shared" si="0"/>
        <v>0</v>
      </c>
      <c r="G18" s="81"/>
      <c r="H18" s="62"/>
      <c r="I18" s="63"/>
      <c r="J18" s="64"/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</row>
    <row r="19" spans="1:31" x14ac:dyDescent="0.3">
      <c r="A19" s="107"/>
      <c r="B19" s="107"/>
      <c r="C19" s="55"/>
      <c r="D19" s="58"/>
      <c r="E19" s="59"/>
      <c r="F19" s="60">
        <f t="shared" si="0"/>
        <v>0</v>
      </c>
      <c r="G19" s="81"/>
      <c r="H19" s="62"/>
      <c r="I19" s="63"/>
      <c r="J19" s="64"/>
      <c r="K19" s="58"/>
      <c r="L19" s="59"/>
      <c r="M19" s="59"/>
      <c r="N19" s="59"/>
      <c r="O19" s="81"/>
      <c r="P19" s="81"/>
      <c r="Q19" s="82"/>
      <c r="R19" s="83"/>
      <c r="S19" s="69"/>
      <c r="T19" s="70"/>
      <c r="U19" s="71"/>
      <c r="V19" s="71"/>
      <c r="W19" s="72"/>
      <c r="X19" s="73">
        <f t="shared" si="1"/>
        <v>0</v>
      </c>
      <c r="Y19" s="74">
        <f t="shared" si="2"/>
        <v>0</v>
      </c>
      <c r="Z19" s="75"/>
      <c r="AA19" s="84">
        <f t="shared" si="3"/>
        <v>0</v>
      </c>
      <c r="AB19" s="85"/>
      <c r="AC19" s="86"/>
      <c r="AD19" s="87"/>
      <c r="AE19" s="88"/>
    </row>
    <row r="20" spans="1:31" x14ac:dyDescent="0.3">
      <c r="A20" s="107"/>
      <c r="B20" s="107"/>
      <c r="C20" s="55"/>
      <c r="D20" s="58"/>
      <c r="E20" s="59"/>
      <c r="F20" s="60">
        <f t="shared" si="0"/>
        <v>0</v>
      </c>
      <c r="G20" s="81"/>
      <c r="H20" s="62"/>
      <c r="I20" s="63"/>
      <c r="J20" s="64"/>
      <c r="K20" s="58"/>
      <c r="L20" s="59"/>
      <c r="M20" s="59"/>
      <c r="N20" s="59"/>
      <c r="O20" s="81"/>
      <c r="P20" s="81"/>
      <c r="Q20" s="82"/>
      <c r="R20" s="83"/>
      <c r="S20" s="69"/>
      <c r="T20" s="70"/>
      <c r="U20" s="71"/>
      <c r="V20" s="71"/>
      <c r="W20" s="72"/>
      <c r="X20" s="73">
        <f t="shared" si="1"/>
        <v>0</v>
      </c>
      <c r="Y20" s="74">
        <f t="shared" si="2"/>
        <v>0</v>
      </c>
      <c r="Z20" s="75"/>
      <c r="AA20" s="84">
        <f t="shared" si="3"/>
        <v>0</v>
      </c>
      <c r="AB20" s="85"/>
      <c r="AC20" s="86"/>
      <c r="AD20" s="87"/>
      <c r="AE20" s="88"/>
    </row>
    <row r="21" spans="1:31" x14ac:dyDescent="0.3">
      <c r="A21" s="107"/>
      <c r="B21" s="107"/>
      <c r="C21" s="55"/>
      <c r="D21" s="58"/>
      <c r="E21" s="59"/>
      <c r="F21" s="60">
        <f t="shared" si="0"/>
        <v>0</v>
      </c>
      <c r="G21" s="81"/>
      <c r="H21" s="62"/>
      <c r="I21" s="63"/>
      <c r="J21" s="64"/>
      <c r="K21" s="58"/>
      <c r="L21" s="59"/>
      <c r="M21" s="59"/>
      <c r="N21" s="59"/>
      <c r="O21" s="81"/>
      <c r="P21" s="81"/>
      <c r="Q21" s="82"/>
      <c r="R21" s="83"/>
      <c r="S21" s="69"/>
      <c r="T21" s="70"/>
      <c r="U21" s="71"/>
      <c r="V21" s="71"/>
      <c r="W21" s="72"/>
      <c r="X21" s="73">
        <f t="shared" si="1"/>
        <v>0</v>
      </c>
      <c r="Y21" s="74">
        <f t="shared" si="2"/>
        <v>0</v>
      </c>
      <c r="Z21" s="75"/>
      <c r="AA21" s="84">
        <f t="shared" si="3"/>
        <v>0</v>
      </c>
      <c r="AB21" s="85"/>
      <c r="AC21" s="86"/>
      <c r="AD21" s="87"/>
      <c r="AE21" s="88"/>
    </row>
    <row r="22" spans="1:31" x14ac:dyDescent="0.3">
      <c r="A22" s="107"/>
      <c r="B22" s="107"/>
      <c r="C22" s="55"/>
      <c r="D22" s="58"/>
      <c r="E22" s="59"/>
      <c r="F22" s="60">
        <f t="shared" si="0"/>
        <v>0</v>
      </c>
      <c r="G22" s="81"/>
      <c r="H22" s="62"/>
      <c r="I22" s="63"/>
      <c r="J22" s="64"/>
      <c r="K22" s="58"/>
      <c r="L22" s="59"/>
      <c r="M22" s="59"/>
      <c r="N22" s="59"/>
      <c r="O22" s="81"/>
      <c r="P22" s="81"/>
      <c r="Q22" s="82"/>
      <c r="R22" s="83"/>
      <c r="S22" s="69"/>
      <c r="T22" s="70"/>
      <c r="U22" s="71"/>
      <c r="V22" s="71"/>
      <c r="W22" s="72"/>
      <c r="X22" s="73">
        <f t="shared" si="1"/>
        <v>0</v>
      </c>
      <c r="Y22" s="74">
        <f t="shared" si="2"/>
        <v>0</v>
      </c>
      <c r="Z22" s="75"/>
      <c r="AA22" s="84">
        <f t="shared" si="3"/>
        <v>0</v>
      </c>
      <c r="AB22" s="85"/>
      <c r="AC22" s="86"/>
      <c r="AD22" s="87"/>
      <c r="AE22" s="88"/>
    </row>
    <row r="23" spans="1:31" x14ac:dyDescent="0.3">
      <c r="A23" s="107"/>
      <c r="B23" s="107"/>
      <c r="C23" s="55"/>
      <c r="D23" s="58"/>
      <c r="E23" s="59"/>
      <c r="F23" s="60">
        <f t="shared" si="0"/>
        <v>0</v>
      </c>
      <c r="G23" s="81"/>
      <c r="H23" s="62"/>
      <c r="I23" s="63"/>
      <c r="J23" s="64"/>
      <c r="K23" s="58"/>
      <c r="L23" s="59"/>
      <c r="M23" s="59"/>
      <c r="N23" s="59"/>
      <c r="O23" s="81"/>
      <c r="P23" s="81"/>
      <c r="Q23" s="82"/>
      <c r="R23" s="83"/>
      <c r="S23" s="69"/>
      <c r="T23" s="70"/>
      <c r="U23" s="71"/>
      <c r="V23" s="71"/>
      <c r="W23" s="72"/>
      <c r="X23" s="73">
        <f t="shared" si="1"/>
        <v>0</v>
      </c>
      <c r="Y23" s="74">
        <f t="shared" si="2"/>
        <v>0</v>
      </c>
      <c r="Z23" s="75"/>
      <c r="AA23" s="84">
        <f t="shared" si="3"/>
        <v>0</v>
      </c>
      <c r="AB23" s="85"/>
      <c r="AC23" s="86"/>
      <c r="AD23" s="87"/>
      <c r="AE23" s="88"/>
    </row>
    <row r="24" spans="1:31" x14ac:dyDescent="0.3">
      <c r="A24" s="107"/>
      <c r="B24" s="107"/>
      <c r="C24" s="55"/>
      <c r="D24" s="58"/>
      <c r="E24" s="59"/>
      <c r="F24" s="60">
        <f t="shared" si="0"/>
        <v>0</v>
      </c>
      <c r="G24" s="81"/>
      <c r="H24" s="62"/>
      <c r="I24" s="63"/>
      <c r="J24" s="64"/>
      <c r="K24" s="58"/>
      <c r="L24" s="59"/>
      <c r="M24" s="59"/>
      <c r="N24" s="59"/>
      <c r="O24" s="81"/>
      <c r="P24" s="81"/>
      <c r="Q24" s="82"/>
      <c r="R24" s="83"/>
      <c r="S24" s="69"/>
      <c r="T24" s="70"/>
      <c r="U24" s="71"/>
      <c r="V24" s="71"/>
      <c r="W24" s="72"/>
      <c r="X24" s="73">
        <f t="shared" si="1"/>
        <v>0</v>
      </c>
      <c r="Y24" s="74">
        <f t="shared" si="2"/>
        <v>0</v>
      </c>
      <c r="Z24" s="75"/>
      <c r="AA24" s="84">
        <f t="shared" si="3"/>
        <v>0</v>
      </c>
      <c r="AB24" s="85"/>
      <c r="AC24" s="86"/>
      <c r="AD24" s="87"/>
      <c r="AE24" s="88"/>
    </row>
    <row r="25" spans="1:31" x14ac:dyDescent="0.3">
      <c r="A25" s="107"/>
      <c r="B25" s="107"/>
      <c r="C25" s="55"/>
      <c r="D25" s="58"/>
      <c r="E25" s="59"/>
      <c r="F25" s="60">
        <f t="shared" si="0"/>
        <v>0</v>
      </c>
      <c r="G25" s="81"/>
      <c r="H25" s="62"/>
      <c r="I25" s="63"/>
      <c r="J25" s="64"/>
      <c r="K25" s="58"/>
      <c r="L25" s="59"/>
      <c r="M25" s="59"/>
      <c r="N25" s="59"/>
      <c r="O25" s="81"/>
      <c r="P25" s="81"/>
      <c r="Q25" s="82"/>
      <c r="R25" s="83"/>
      <c r="S25" s="69"/>
      <c r="T25" s="70"/>
      <c r="U25" s="71"/>
      <c r="V25" s="71"/>
      <c r="W25" s="72"/>
      <c r="X25" s="73">
        <f t="shared" si="1"/>
        <v>0</v>
      </c>
      <c r="Y25" s="74">
        <f t="shared" si="2"/>
        <v>0</v>
      </c>
      <c r="Z25" s="75"/>
      <c r="AA25" s="84">
        <f t="shared" si="3"/>
        <v>0</v>
      </c>
      <c r="AB25" s="85"/>
      <c r="AC25" s="86"/>
      <c r="AD25" s="87"/>
      <c r="AE25" s="88"/>
    </row>
    <row r="26" spans="1:31" x14ac:dyDescent="0.3">
      <c r="A26" s="107"/>
      <c r="B26" s="107"/>
      <c r="C26" s="55"/>
      <c r="D26" s="58"/>
      <c r="E26" s="59"/>
      <c r="F26" s="60">
        <f t="shared" si="0"/>
        <v>0</v>
      </c>
      <c r="G26" s="81"/>
      <c r="H26" s="62"/>
      <c r="I26" s="63"/>
      <c r="J26" s="64"/>
      <c r="K26" s="58"/>
      <c r="L26" s="59"/>
      <c r="M26" s="59"/>
      <c r="N26" s="59"/>
      <c r="O26" s="81"/>
      <c r="P26" s="81"/>
      <c r="Q26" s="82"/>
      <c r="R26" s="83"/>
      <c r="S26" s="69"/>
      <c r="T26" s="70"/>
      <c r="U26" s="71"/>
      <c r="V26" s="71"/>
      <c r="W26" s="72"/>
      <c r="X26" s="73">
        <f t="shared" si="1"/>
        <v>0</v>
      </c>
      <c r="Y26" s="74">
        <f t="shared" si="2"/>
        <v>0</v>
      </c>
      <c r="Z26" s="75"/>
      <c r="AA26" s="84">
        <f t="shared" si="3"/>
        <v>0</v>
      </c>
      <c r="AB26" s="85"/>
      <c r="AC26" s="86"/>
      <c r="AD26" s="87"/>
      <c r="AE26" s="88"/>
    </row>
    <row r="27" spans="1:31" x14ac:dyDescent="0.3">
      <c r="A27" s="107"/>
      <c r="B27" s="107"/>
      <c r="C27" s="55"/>
      <c r="D27" s="58"/>
      <c r="E27" s="59"/>
      <c r="F27" s="60">
        <f t="shared" si="0"/>
        <v>0</v>
      </c>
      <c r="G27" s="81"/>
      <c r="H27" s="62"/>
      <c r="I27" s="63"/>
      <c r="J27" s="64"/>
      <c r="K27" s="58"/>
      <c r="L27" s="59"/>
      <c r="M27" s="59"/>
      <c r="N27" s="59"/>
      <c r="O27" s="81"/>
      <c r="P27" s="81"/>
      <c r="Q27" s="82"/>
      <c r="R27" s="83"/>
      <c r="S27" s="69"/>
      <c r="T27" s="70"/>
      <c r="U27" s="71"/>
      <c r="V27" s="71"/>
      <c r="W27" s="72"/>
      <c r="X27" s="73">
        <f t="shared" si="1"/>
        <v>0</v>
      </c>
      <c r="Y27" s="74">
        <f t="shared" si="2"/>
        <v>0</v>
      </c>
      <c r="Z27" s="75"/>
      <c r="AA27" s="84">
        <f t="shared" si="3"/>
        <v>0</v>
      </c>
      <c r="AB27" s="85"/>
      <c r="AC27" s="86"/>
      <c r="AD27" s="87"/>
      <c r="AE27" s="88"/>
    </row>
    <row r="28" spans="1:31" x14ac:dyDescent="0.3">
      <c r="A28" s="107"/>
      <c r="B28" s="107"/>
      <c r="C28" s="55"/>
      <c r="D28" s="58"/>
      <c r="E28" s="59"/>
      <c r="F28" s="60">
        <f t="shared" si="0"/>
        <v>0</v>
      </c>
      <c r="G28" s="81"/>
      <c r="H28" s="62"/>
      <c r="I28" s="63"/>
      <c r="J28" s="64"/>
      <c r="K28" s="58"/>
      <c r="L28" s="59"/>
      <c r="M28" s="59"/>
      <c r="N28" s="59"/>
      <c r="O28" s="81"/>
      <c r="P28" s="81"/>
      <c r="Q28" s="82"/>
      <c r="R28" s="83"/>
      <c r="S28" s="69"/>
      <c r="T28" s="70"/>
      <c r="U28" s="71"/>
      <c r="V28" s="71"/>
      <c r="W28" s="72"/>
      <c r="X28" s="73">
        <f t="shared" si="1"/>
        <v>0</v>
      </c>
      <c r="Y28" s="74">
        <f t="shared" si="2"/>
        <v>0</v>
      </c>
      <c r="Z28" s="75"/>
      <c r="AA28" s="84">
        <f t="shared" si="3"/>
        <v>0</v>
      </c>
      <c r="AB28" s="85"/>
      <c r="AC28" s="86"/>
      <c r="AD28" s="87"/>
      <c r="AE28" s="88"/>
    </row>
    <row r="29" spans="1:31" x14ac:dyDescent="0.3">
      <c r="A29" s="107"/>
      <c r="B29" s="107"/>
      <c r="C29" s="55"/>
      <c r="D29" s="58"/>
      <c r="E29" s="59"/>
      <c r="F29" s="60">
        <f t="shared" si="0"/>
        <v>0</v>
      </c>
      <c r="G29" s="81"/>
      <c r="H29" s="62"/>
      <c r="I29" s="63"/>
      <c r="J29" s="64"/>
      <c r="K29" s="58"/>
      <c r="L29" s="59"/>
      <c r="M29" s="59"/>
      <c r="N29" s="59"/>
      <c r="O29" s="81"/>
      <c r="P29" s="81"/>
      <c r="Q29" s="82"/>
      <c r="R29" s="83"/>
      <c r="S29" s="69"/>
      <c r="T29" s="70"/>
      <c r="U29" s="71"/>
      <c r="V29" s="71"/>
      <c r="W29" s="72"/>
      <c r="X29" s="73">
        <f t="shared" si="1"/>
        <v>0</v>
      </c>
      <c r="Y29" s="74">
        <f t="shared" si="2"/>
        <v>0</v>
      </c>
      <c r="Z29" s="75"/>
      <c r="AA29" s="84">
        <f t="shared" si="3"/>
        <v>0</v>
      </c>
      <c r="AB29" s="85"/>
      <c r="AC29" s="86"/>
      <c r="AD29" s="87"/>
      <c r="AE29" s="88"/>
    </row>
    <row r="30" spans="1:31" x14ac:dyDescent="0.3">
      <c r="A30" s="107"/>
      <c r="B30" s="107"/>
      <c r="C30" s="55"/>
      <c r="D30" s="58"/>
      <c r="E30" s="59"/>
      <c r="F30" s="60">
        <f t="shared" si="0"/>
        <v>0</v>
      </c>
      <c r="G30" s="81"/>
      <c r="H30" s="62"/>
      <c r="I30" s="63"/>
      <c r="J30" s="64"/>
      <c r="K30" s="58"/>
      <c r="L30" s="59"/>
      <c r="M30" s="59"/>
      <c r="N30" s="59"/>
      <c r="O30" s="81"/>
      <c r="P30" s="81"/>
      <c r="Q30" s="82"/>
      <c r="R30" s="83"/>
      <c r="S30" s="69"/>
      <c r="T30" s="70"/>
      <c r="U30" s="71"/>
      <c r="V30" s="71"/>
      <c r="W30" s="72"/>
      <c r="X30" s="73">
        <f t="shared" si="1"/>
        <v>0</v>
      </c>
      <c r="Y30" s="74">
        <f t="shared" si="2"/>
        <v>0</v>
      </c>
      <c r="Z30" s="75"/>
      <c r="AA30" s="84">
        <f t="shared" si="3"/>
        <v>0</v>
      </c>
      <c r="AB30" s="85"/>
      <c r="AC30" s="86"/>
      <c r="AD30" s="87"/>
      <c r="AE30" s="88"/>
    </row>
    <row r="31" spans="1:31" x14ac:dyDescent="0.3">
      <c r="A31" s="107"/>
      <c r="B31" s="107"/>
      <c r="C31" s="29"/>
      <c r="D31" s="58"/>
      <c r="E31" s="59"/>
      <c r="F31" s="60">
        <f t="shared" si="0"/>
        <v>0</v>
      </c>
      <c r="G31" s="81"/>
      <c r="H31" s="62"/>
      <c r="I31" s="63"/>
      <c r="J31" s="64"/>
      <c r="K31" s="58"/>
      <c r="L31" s="59"/>
      <c r="M31" s="59"/>
      <c r="N31" s="59"/>
      <c r="O31" s="81"/>
      <c r="P31" s="81"/>
      <c r="Q31" s="82"/>
      <c r="R31" s="83"/>
      <c r="S31" s="69"/>
      <c r="T31" s="70"/>
      <c r="U31" s="71"/>
      <c r="V31" s="71"/>
      <c r="W31" s="72"/>
      <c r="X31" s="73">
        <f t="shared" si="1"/>
        <v>0</v>
      </c>
      <c r="Y31" s="74">
        <f t="shared" si="2"/>
        <v>0</v>
      </c>
      <c r="Z31" s="75"/>
      <c r="AA31" s="84">
        <f t="shared" si="3"/>
        <v>0</v>
      </c>
      <c r="AB31" s="85"/>
      <c r="AC31" s="86"/>
      <c r="AD31" s="87"/>
      <c r="AE31" s="88"/>
    </row>
    <row r="32" spans="1:31" x14ac:dyDescent="0.3">
      <c r="A32" s="107"/>
      <c r="B32" s="107"/>
      <c r="C32" s="29"/>
      <c r="D32" s="58"/>
      <c r="E32" s="59"/>
      <c r="F32" s="60">
        <f t="shared" si="0"/>
        <v>0</v>
      </c>
      <c r="G32" s="81"/>
      <c r="H32" s="62"/>
      <c r="I32" s="63"/>
      <c r="J32" s="64"/>
      <c r="K32" s="58"/>
      <c r="L32" s="59"/>
      <c r="M32" s="59"/>
      <c r="N32" s="59"/>
      <c r="O32" s="81"/>
      <c r="P32" s="81"/>
      <c r="Q32" s="82"/>
      <c r="R32" s="83"/>
      <c r="S32" s="69"/>
      <c r="T32" s="70"/>
      <c r="U32" s="71"/>
      <c r="V32" s="71"/>
      <c r="W32" s="72"/>
      <c r="X32" s="73">
        <f t="shared" si="1"/>
        <v>0</v>
      </c>
      <c r="Y32" s="74">
        <f t="shared" si="2"/>
        <v>0</v>
      </c>
      <c r="Z32" s="75"/>
      <c r="AA32" s="84">
        <f t="shared" si="3"/>
        <v>0</v>
      </c>
      <c r="AB32" s="85"/>
      <c r="AC32" s="86"/>
      <c r="AD32" s="87"/>
      <c r="AE32" s="88"/>
    </row>
    <row r="33" spans="1:31" x14ac:dyDescent="0.3">
      <c r="A33" s="107"/>
      <c r="B33" s="107"/>
      <c r="C33" s="29"/>
      <c r="D33" s="58"/>
      <c r="E33" s="59"/>
      <c r="F33" s="60">
        <f t="shared" si="0"/>
        <v>0</v>
      </c>
      <c r="G33" s="81"/>
      <c r="H33" s="62"/>
      <c r="I33" s="63"/>
      <c r="J33" s="64"/>
      <c r="K33" s="58"/>
      <c r="L33" s="59"/>
      <c r="M33" s="59"/>
      <c r="N33" s="59"/>
      <c r="O33" s="81"/>
      <c r="P33" s="81"/>
      <c r="Q33" s="82"/>
      <c r="R33" s="83"/>
      <c r="S33" s="69"/>
      <c r="T33" s="70"/>
      <c r="U33" s="71"/>
      <c r="V33" s="71"/>
      <c r="W33" s="72"/>
      <c r="X33" s="73">
        <f t="shared" si="1"/>
        <v>0</v>
      </c>
      <c r="Y33" s="74">
        <f t="shared" si="2"/>
        <v>0</v>
      </c>
      <c r="Z33" s="75"/>
      <c r="AA33" s="84">
        <f t="shared" si="3"/>
        <v>0</v>
      </c>
      <c r="AB33" s="85"/>
      <c r="AC33" s="86"/>
      <c r="AD33" s="87"/>
      <c r="AE33" s="88"/>
    </row>
    <row r="34" spans="1:31" x14ac:dyDescent="0.3">
      <c r="A34" s="107"/>
      <c r="B34" s="107"/>
      <c r="C34" s="29"/>
      <c r="D34" s="58"/>
      <c r="E34" s="59"/>
      <c r="F34" s="60">
        <f t="shared" si="0"/>
        <v>0</v>
      </c>
      <c r="G34" s="81"/>
      <c r="H34" s="62"/>
      <c r="I34" s="63"/>
      <c r="J34" s="64"/>
      <c r="K34" s="58"/>
      <c r="L34" s="59"/>
      <c r="M34" s="59"/>
      <c r="N34" s="59"/>
      <c r="O34" s="81"/>
      <c r="P34" s="81"/>
      <c r="Q34" s="82"/>
      <c r="R34" s="83"/>
      <c r="S34" s="69"/>
      <c r="T34" s="70"/>
      <c r="U34" s="71"/>
      <c r="V34" s="71"/>
      <c r="W34" s="72"/>
      <c r="X34" s="73">
        <f t="shared" si="1"/>
        <v>0</v>
      </c>
      <c r="Y34" s="74">
        <f t="shared" si="2"/>
        <v>0</v>
      </c>
      <c r="Z34" s="75"/>
      <c r="AA34" s="84">
        <f t="shared" si="3"/>
        <v>0</v>
      </c>
      <c r="AB34" s="85"/>
      <c r="AC34" s="86"/>
      <c r="AD34" s="87"/>
      <c r="AE34" s="88"/>
    </row>
    <row r="35" spans="1:31" x14ac:dyDescent="0.3">
      <c r="A35" s="107"/>
      <c r="B35" s="107"/>
      <c r="C35" s="29"/>
      <c r="D35" s="58"/>
      <c r="E35" s="59"/>
      <c r="F35" s="60">
        <f t="shared" si="0"/>
        <v>0</v>
      </c>
      <c r="G35" s="81"/>
      <c r="H35" s="62"/>
      <c r="I35" s="63"/>
      <c r="J35" s="64"/>
      <c r="K35" s="58"/>
      <c r="L35" s="59"/>
      <c r="M35" s="59"/>
      <c r="N35" s="59"/>
      <c r="O35" s="81"/>
      <c r="P35" s="81"/>
      <c r="Q35" s="82"/>
      <c r="R35" s="83"/>
      <c r="S35" s="69"/>
      <c r="T35" s="70"/>
      <c r="U35" s="71"/>
      <c r="V35" s="71"/>
      <c r="W35" s="72"/>
      <c r="X35" s="73">
        <f t="shared" si="1"/>
        <v>0</v>
      </c>
      <c r="Y35" s="74">
        <f t="shared" si="2"/>
        <v>0</v>
      </c>
      <c r="Z35" s="75"/>
      <c r="AA35" s="84">
        <f t="shared" si="3"/>
        <v>0</v>
      </c>
      <c r="AB35" s="85"/>
      <c r="AC35" s="86"/>
      <c r="AD35" s="87"/>
      <c r="AE35" s="88"/>
    </row>
    <row r="36" spans="1:31" x14ac:dyDescent="0.3">
      <c r="A36" s="107"/>
      <c r="B36" s="107"/>
      <c r="C36" s="29"/>
      <c r="D36" s="58"/>
      <c r="E36" s="59"/>
      <c r="F36" s="60">
        <f t="shared" si="0"/>
        <v>0</v>
      </c>
      <c r="G36" s="81"/>
      <c r="H36" s="62"/>
      <c r="I36" s="63"/>
      <c r="J36" s="64"/>
      <c r="K36" s="58"/>
      <c r="L36" s="59"/>
      <c r="M36" s="59"/>
      <c r="N36" s="59"/>
      <c r="O36" s="81"/>
      <c r="P36" s="81"/>
      <c r="Q36" s="82"/>
      <c r="R36" s="83"/>
      <c r="S36" s="69"/>
      <c r="T36" s="70"/>
      <c r="U36" s="71"/>
      <c r="V36" s="71"/>
      <c r="W36" s="72"/>
      <c r="X36" s="73">
        <f t="shared" si="1"/>
        <v>0</v>
      </c>
      <c r="Y36" s="74">
        <f t="shared" si="2"/>
        <v>0</v>
      </c>
      <c r="Z36" s="75"/>
      <c r="AA36" s="84">
        <f t="shared" si="3"/>
        <v>0</v>
      </c>
      <c r="AB36" s="85"/>
      <c r="AC36" s="86"/>
      <c r="AD36" s="87"/>
      <c r="AE36" s="88"/>
    </row>
    <row r="37" spans="1:31" x14ac:dyDescent="0.3">
      <c r="A37" s="107"/>
      <c r="B37" s="107"/>
      <c r="C37" s="29"/>
      <c r="D37" s="58"/>
      <c r="E37" s="59"/>
      <c r="F37" s="60">
        <f t="shared" si="0"/>
        <v>0</v>
      </c>
      <c r="G37" s="81"/>
      <c r="H37" s="62"/>
      <c r="I37" s="63"/>
      <c r="J37" s="64"/>
      <c r="K37" s="58"/>
      <c r="L37" s="59"/>
      <c r="M37" s="59"/>
      <c r="N37" s="59"/>
      <c r="O37" s="81"/>
      <c r="P37" s="81"/>
      <c r="Q37" s="82"/>
      <c r="R37" s="83"/>
      <c r="S37" s="69"/>
      <c r="T37" s="70"/>
      <c r="U37" s="71"/>
      <c r="V37" s="71"/>
      <c r="W37" s="72"/>
      <c r="X37" s="73">
        <f t="shared" si="1"/>
        <v>0</v>
      </c>
      <c r="Y37" s="74">
        <f t="shared" si="2"/>
        <v>0</v>
      </c>
      <c r="Z37" s="75"/>
      <c r="AA37" s="84">
        <f t="shared" si="3"/>
        <v>0</v>
      </c>
      <c r="AB37" s="85"/>
      <c r="AC37" s="86"/>
      <c r="AD37" s="87"/>
      <c r="AE37" s="88"/>
    </row>
    <row r="38" spans="1:31" x14ac:dyDescent="0.3">
      <c r="A38" s="107"/>
      <c r="B38" s="107"/>
      <c r="C38" s="29"/>
      <c r="D38" s="58"/>
      <c r="E38" s="59"/>
      <c r="F38" s="60">
        <f t="shared" si="0"/>
        <v>0</v>
      </c>
      <c r="G38" s="81"/>
      <c r="H38" s="62"/>
      <c r="I38" s="63"/>
      <c r="J38" s="64"/>
      <c r="K38" s="58"/>
      <c r="L38" s="59"/>
      <c r="M38" s="59"/>
      <c r="N38" s="59"/>
      <c r="O38" s="81"/>
      <c r="P38" s="81"/>
      <c r="Q38" s="82"/>
      <c r="R38" s="83"/>
      <c r="S38" s="69"/>
      <c r="T38" s="70"/>
      <c r="U38" s="71"/>
      <c r="V38" s="71"/>
      <c r="W38" s="72"/>
      <c r="X38" s="73">
        <f t="shared" si="1"/>
        <v>0</v>
      </c>
      <c r="Y38" s="74">
        <f t="shared" si="2"/>
        <v>0</v>
      </c>
      <c r="Z38" s="75"/>
      <c r="AA38" s="84">
        <f t="shared" si="3"/>
        <v>0</v>
      </c>
      <c r="AB38" s="85"/>
      <c r="AC38" s="86"/>
      <c r="AD38" s="87"/>
      <c r="AE38" s="88"/>
    </row>
    <row r="39" spans="1:31" x14ac:dyDescent="0.3">
      <c r="A39" s="107"/>
      <c r="B39" s="107"/>
      <c r="C39" s="29"/>
      <c r="D39" s="58"/>
      <c r="E39" s="59"/>
      <c r="F39" s="60">
        <f t="shared" si="0"/>
        <v>0</v>
      </c>
      <c r="G39" s="81"/>
      <c r="H39" s="62"/>
      <c r="I39" s="63"/>
      <c r="J39" s="64"/>
      <c r="K39" s="58"/>
      <c r="L39" s="59"/>
      <c r="M39" s="59"/>
      <c r="N39" s="59"/>
      <c r="O39" s="81"/>
      <c r="P39" s="81"/>
      <c r="Q39" s="82"/>
      <c r="R39" s="83"/>
      <c r="S39" s="69"/>
      <c r="T39" s="70"/>
      <c r="U39" s="71"/>
      <c r="V39" s="71"/>
      <c r="W39" s="72"/>
      <c r="X39" s="73">
        <f t="shared" si="1"/>
        <v>0</v>
      </c>
      <c r="Y39" s="74">
        <f t="shared" si="2"/>
        <v>0</v>
      </c>
      <c r="Z39" s="75"/>
      <c r="AA39" s="84">
        <f t="shared" si="3"/>
        <v>0</v>
      </c>
      <c r="AB39" s="85"/>
      <c r="AC39" s="86"/>
      <c r="AD39" s="87"/>
      <c r="AE39" s="88"/>
    </row>
    <row r="40" spans="1:31" x14ac:dyDescent="0.3">
      <c r="A40" s="107"/>
      <c r="B40" s="107"/>
      <c r="C40" s="29"/>
      <c r="D40" s="58"/>
      <c r="E40" s="59"/>
      <c r="F40" s="60">
        <f t="shared" si="0"/>
        <v>0</v>
      </c>
      <c r="G40" s="81"/>
      <c r="H40" s="62"/>
      <c r="I40" s="63"/>
      <c r="J40" s="64"/>
      <c r="K40" s="58"/>
      <c r="L40" s="59"/>
      <c r="M40" s="59"/>
      <c r="N40" s="59"/>
      <c r="O40" s="81"/>
      <c r="P40" s="81"/>
      <c r="Q40" s="82"/>
      <c r="R40" s="83"/>
      <c r="S40" s="69"/>
      <c r="T40" s="70"/>
      <c r="U40" s="71"/>
      <c r="V40" s="71"/>
      <c r="W40" s="72"/>
      <c r="X40" s="73">
        <f t="shared" si="1"/>
        <v>0</v>
      </c>
      <c r="Y40" s="74">
        <f t="shared" si="2"/>
        <v>0</v>
      </c>
      <c r="Z40" s="75"/>
      <c r="AA40" s="84">
        <f t="shared" si="3"/>
        <v>0</v>
      </c>
      <c r="AB40" s="85"/>
      <c r="AC40" s="86"/>
      <c r="AD40" s="87"/>
      <c r="AE40" s="88"/>
    </row>
    <row r="41" spans="1:31" x14ac:dyDescent="0.3">
      <c r="A41" s="107"/>
      <c r="B41" s="107"/>
      <c r="C41" s="29"/>
      <c r="D41" s="58"/>
      <c r="E41" s="59"/>
      <c r="F41" s="60">
        <f t="shared" si="0"/>
        <v>0</v>
      </c>
      <c r="G41" s="81"/>
      <c r="H41" s="62"/>
      <c r="I41" s="63"/>
      <c r="J41" s="64"/>
      <c r="K41" s="58"/>
      <c r="L41" s="59"/>
      <c r="M41" s="59"/>
      <c r="N41" s="59"/>
      <c r="O41" s="81"/>
      <c r="P41" s="81"/>
      <c r="Q41" s="82"/>
      <c r="R41" s="83"/>
      <c r="S41" s="69"/>
      <c r="T41" s="70"/>
      <c r="U41" s="71"/>
      <c r="V41" s="71"/>
      <c r="W41" s="72"/>
      <c r="X41" s="73">
        <f t="shared" si="1"/>
        <v>0</v>
      </c>
      <c r="Y41" s="74">
        <f t="shared" si="2"/>
        <v>0</v>
      </c>
      <c r="Z41" s="75"/>
      <c r="AA41" s="84">
        <f t="shared" si="3"/>
        <v>0</v>
      </c>
      <c r="AB41" s="85"/>
      <c r="AC41" s="86"/>
      <c r="AD41" s="87"/>
      <c r="AE41" s="88"/>
    </row>
    <row r="42" spans="1:31" x14ac:dyDescent="0.3">
      <c r="A42" s="107"/>
      <c r="B42" s="107"/>
      <c r="C42" s="29"/>
      <c r="D42" s="58"/>
      <c r="E42" s="59"/>
      <c r="F42" s="60">
        <f t="shared" si="0"/>
        <v>0</v>
      </c>
      <c r="G42" s="81"/>
      <c r="H42" s="62"/>
      <c r="I42" s="63"/>
      <c r="J42" s="64"/>
      <c r="K42" s="58"/>
      <c r="L42" s="59"/>
      <c r="M42" s="59"/>
      <c r="N42" s="59"/>
      <c r="O42" s="81"/>
      <c r="P42" s="81"/>
      <c r="Q42" s="82"/>
      <c r="R42" s="83"/>
      <c r="S42" s="69"/>
      <c r="T42" s="108"/>
      <c r="U42" s="109"/>
      <c r="V42" s="109"/>
      <c r="W42" s="75"/>
      <c r="X42" s="73">
        <f t="shared" si="1"/>
        <v>0</v>
      </c>
      <c r="Y42" s="74">
        <f t="shared" si="2"/>
        <v>0</v>
      </c>
      <c r="Z42" s="75"/>
      <c r="AA42" s="84">
        <f t="shared" si="3"/>
        <v>0</v>
      </c>
      <c r="AB42" s="85"/>
      <c r="AC42" s="86"/>
      <c r="AD42" s="87"/>
      <c r="AE42" s="88"/>
    </row>
    <row r="43" spans="1:31" x14ac:dyDescent="0.3">
      <c r="A43" s="107"/>
      <c r="B43" s="107"/>
      <c r="C43" s="29"/>
      <c r="D43" s="58"/>
      <c r="E43" s="59"/>
      <c r="F43" s="60">
        <f t="shared" si="0"/>
        <v>0</v>
      </c>
      <c r="G43" s="81"/>
      <c r="H43" s="62"/>
      <c r="I43" s="63"/>
      <c r="J43" s="64"/>
      <c r="K43" s="58"/>
      <c r="L43" s="59"/>
      <c r="M43" s="59"/>
      <c r="N43" s="59"/>
      <c r="O43" s="81"/>
      <c r="P43" s="81"/>
      <c r="Q43" s="82"/>
      <c r="R43" s="83"/>
      <c r="S43" s="69"/>
      <c r="T43" s="108"/>
      <c r="U43" s="109"/>
      <c r="V43" s="109"/>
      <c r="W43" s="75"/>
      <c r="X43" s="73">
        <f t="shared" si="1"/>
        <v>0</v>
      </c>
      <c r="Y43" s="74">
        <f t="shared" si="2"/>
        <v>0</v>
      </c>
      <c r="Z43" s="75"/>
      <c r="AA43" s="84">
        <f t="shared" si="3"/>
        <v>0</v>
      </c>
      <c r="AB43" s="85"/>
      <c r="AC43" s="86"/>
      <c r="AD43" s="87"/>
      <c r="AE43" s="88"/>
    </row>
    <row r="44" spans="1:31" x14ac:dyDescent="0.3">
      <c r="A44" s="107"/>
      <c r="B44" s="107"/>
      <c r="C44" s="29"/>
      <c r="D44" s="110"/>
      <c r="E44" s="111"/>
      <c r="F44" s="112">
        <f t="shared" si="0"/>
        <v>0</v>
      </c>
      <c r="G44" s="113"/>
      <c r="H44" s="114"/>
      <c r="I44" s="115"/>
      <c r="J44" s="116"/>
      <c r="K44" s="110"/>
      <c r="L44" s="111"/>
      <c r="M44" s="111"/>
      <c r="N44" s="111"/>
      <c r="O44" s="113"/>
      <c r="P44" s="113"/>
      <c r="Q44" s="117"/>
      <c r="R44" s="118"/>
      <c r="S44" s="119"/>
      <c r="T44" s="120"/>
      <c r="U44" s="121"/>
      <c r="V44" s="121"/>
      <c r="W44" s="122"/>
      <c r="X44" s="123">
        <f t="shared" si="1"/>
        <v>0</v>
      </c>
      <c r="Y44" s="124">
        <f t="shared" si="2"/>
        <v>0</v>
      </c>
      <c r="Z44" s="122"/>
      <c r="AA44" s="125">
        <f t="shared" si="3"/>
        <v>0</v>
      </c>
      <c r="AB44" s="126"/>
      <c r="AC44" s="127"/>
      <c r="AD44" s="128"/>
      <c r="AE44" s="129"/>
    </row>
    <row r="45" spans="1:31" ht="14.25" customHeight="1" x14ac:dyDescent="0.3">
      <c r="A45" s="130"/>
      <c r="B45" s="130"/>
      <c r="C45" s="130"/>
      <c r="D45" s="130"/>
      <c r="E45" s="130"/>
      <c r="F45" s="130"/>
      <c r="G45" s="130"/>
      <c r="H45" s="130"/>
      <c r="I45" s="131"/>
      <c r="J45" s="130"/>
      <c r="K45" s="132"/>
      <c r="L45" s="132"/>
      <c r="M45" s="132"/>
      <c r="N45" s="132"/>
      <c r="O45" s="132"/>
      <c r="P45" s="132"/>
      <c r="Q45" s="132"/>
      <c r="R45" s="130"/>
      <c r="S45" s="130"/>
      <c r="T45" s="130"/>
      <c r="U45" s="130"/>
      <c r="V45" s="130"/>
      <c r="W45" s="130"/>
      <c r="X45" s="130"/>
      <c r="Y45" s="133"/>
      <c r="Z45" s="130"/>
      <c r="AA45" s="134"/>
      <c r="AB45" s="130"/>
      <c r="AC45" s="130"/>
      <c r="AD45" s="130"/>
      <c r="AE45" s="130"/>
    </row>
    <row r="46" spans="1:31" ht="14.25" customHeight="1" x14ac:dyDescent="0.3">
      <c r="A46" s="130"/>
      <c r="B46" s="130"/>
      <c r="C46" s="130"/>
      <c r="D46" s="130"/>
      <c r="E46" s="130"/>
      <c r="F46" s="130"/>
      <c r="G46" s="130"/>
      <c r="H46" s="130"/>
      <c r="I46" s="131"/>
      <c r="J46" s="135">
        <f>SUM(J8:J44)</f>
        <v>10000</v>
      </c>
      <c r="K46" s="304" t="s">
        <v>37</v>
      </c>
      <c r="L46" s="305"/>
      <c r="M46" s="305"/>
      <c r="N46" s="305"/>
      <c r="O46" s="305"/>
      <c r="P46" s="305"/>
      <c r="Q46" s="306"/>
      <c r="R46" s="130"/>
      <c r="S46" s="130"/>
      <c r="T46" s="136">
        <f>SUM(T8:T41)</f>
        <v>88</v>
      </c>
      <c r="U46" s="136">
        <f>SUM(U8:U41)</f>
        <v>0</v>
      </c>
      <c r="V46" s="136">
        <f>SUM(V8:V41)</f>
        <v>0</v>
      </c>
      <c r="W46" s="136">
        <f>SUM(W8:W41)</f>
        <v>0</v>
      </c>
      <c r="X46" s="137">
        <f>SUM(X8:X41)</f>
        <v>88</v>
      </c>
      <c r="Y46" s="138">
        <f>SUM(Y8:Y39)</f>
        <v>10120</v>
      </c>
      <c r="Z46" s="139" t="s">
        <v>31</v>
      </c>
      <c r="AA46" s="140">
        <f>SUM(AA8:AA42)</f>
        <v>20120</v>
      </c>
      <c r="AB46" s="130"/>
      <c r="AD46" s="130"/>
      <c r="AE46" s="130"/>
    </row>
    <row r="47" spans="1:31" x14ac:dyDescent="0.3">
      <c r="A47" s="130"/>
      <c r="B47" s="130"/>
      <c r="C47" s="130"/>
      <c r="D47" s="130"/>
      <c r="E47" s="130"/>
      <c r="F47" s="130"/>
      <c r="G47" s="130"/>
      <c r="H47" s="130"/>
      <c r="I47" s="131"/>
      <c r="J47" s="130"/>
      <c r="K47" s="132"/>
      <c r="L47" s="132"/>
      <c r="M47" s="132"/>
      <c r="N47" s="132"/>
      <c r="O47" s="132"/>
      <c r="P47" s="132"/>
      <c r="Q47" s="132"/>
      <c r="R47" s="130"/>
      <c r="S47" s="130"/>
      <c r="T47" s="130"/>
      <c r="U47" s="130"/>
      <c r="V47" s="130"/>
      <c r="W47" s="130"/>
      <c r="X47" s="130"/>
      <c r="Y47" s="133"/>
      <c r="Z47" s="130"/>
      <c r="AA47" s="134"/>
      <c r="AB47" s="130"/>
      <c r="AC47" s="141" t="s">
        <v>38</v>
      </c>
      <c r="AD47" s="130"/>
      <c r="AE47" s="130"/>
    </row>
    <row r="48" spans="1:31" x14ac:dyDescent="0.3">
      <c r="A48" s="130"/>
      <c r="B48" s="130"/>
      <c r="C48" s="130"/>
      <c r="D48" s="130"/>
      <c r="E48" s="130"/>
      <c r="F48" s="130"/>
      <c r="G48" s="130"/>
      <c r="H48" s="130"/>
      <c r="I48" s="131"/>
      <c r="J48" s="130"/>
      <c r="K48" s="132"/>
      <c r="L48" s="132"/>
      <c r="M48" s="132"/>
      <c r="N48" s="132"/>
      <c r="O48" s="132"/>
      <c r="P48" s="132"/>
      <c r="Q48" s="132"/>
      <c r="R48" s="130"/>
      <c r="S48" s="130"/>
      <c r="T48" s="130"/>
      <c r="U48" s="130"/>
      <c r="V48" s="130"/>
      <c r="W48" s="130"/>
      <c r="X48" s="130"/>
      <c r="Y48" s="133"/>
      <c r="Z48" s="130"/>
      <c r="AA48" s="134"/>
      <c r="AB48" s="130"/>
      <c r="AC48" s="141" t="s">
        <v>39</v>
      </c>
      <c r="AD48" s="130"/>
      <c r="AE48" s="130"/>
    </row>
    <row r="49" spans="1:31" x14ac:dyDescent="0.3">
      <c r="A49" s="130"/>
      <c r="B49" s="130"/>
      <c r="C49" s="130"/>
      <c r="D49" s="130"/>
      <c r="E49" s="130"/>
      <c r="F49" s="130"/>
      <c r="G49" s="130"/>
      <c r="H49" s="130"/>
      <c r="I49" s="131"/>
      <c r="J49" s="130"/>
      <c r="K49" s="132"/>
      <c r="L49" s="132"/>
      <c r="M49" s="132"/>
      <c r="N49" s="132"/>
      <c r="O49" s="132"/>
      <c r="P49" s="132"/>
      <c r="Q49" s="132"/>
      <c r="R49" s="130"/>
      <c r="S49" s="130"/>
      <c r="T49" s="130"/>
      <c r="U49" s="130"/>
      <c r="V49" s="130"/>
      <c r="W49" s="130"/>
      <c r="X49" s="130"/>
      <c r="Y49" s="133"/>
      <c r="Z49" s="130"/>
      <c r="AA49" s="134"/>
      <c r="AB49" s="130"/>
      <c r="AC49" s="141" t="s">
        <v>40</v>
      </c>
      <c r="AD49" s="130"/>
      <c r="AE49" s="130"/>
    </row>
    <row r="50" spans="1:31" x14ac:dyDescent="0.3">
      <c r="A50" s="130"/>
      <c r="B50" s="130"/>
      <c r="C50" s="130"/>
      <c r="D50" s="130"/>
      <c r="E50" s="130"/>
      <c r="F50" s="130"/>
      <c r="G50" s="130"/>
      <c r="H50" s="130"/>
      <c r="I50" s="131"/>
      <c r="J50" s="130"/>
      <c r="K50" s="132"/>
      <c r="L50" s="132"/>
      <c r="M50" s="132"/>
      <c r="N50" s="132"/>
      <c r="O50" s="132"/>
      <c r="P50" s="132"/>
      <c r="Q50" s="132"/>
      <c r="R50" s="130"/>
      <c r="S50" s="130"/>
      <c r="T50" s="130"/>
      <c r="U50" s="130"/>
      <c r="V50" s="130"/>
      <c r="W50" s="130"/>
      <c r="X50" s="130"/>
      <c r="Y50" s="133"/>
      <c r="Z50" s="130"/>
      <c r="AA50" s="134"/>
      <c r="AB50" s="130"/>
      <c r="AC50" s="141" t="s">
        <v>41</v>
      </c>
      <c r="AD50" s="130"/>
      <c r="AE50" s="130"/>
    </row>
    <row r="51" spans="1:31" x14ac:dyDescent="0.3">
      <c r="A51" s="130"/>
      <c r="B51" s="130"/>
      <c r="C51" s="130"/>
      <c r="D51" s="130"/>
      <c r="E51" s="130"/>
      <c r="F51" s="130"/>
      <c r="G51" s="130"/>
      <c r="H51" s="130"/>
      <c r="I51" s="131"/>
      <c r="J51" s="130"/>
      <c r="K51" s="132"/>
      <c r="L51" s="132"/>
      <c r="M51" s="132"/>
      <c r="N51" s="132"/>
      <c r="O51" s="132"/>
      <c r="P51" s="132"/>
      <c r="Q51" s="132"/>
      <c r="R51" s="130"/>
      <c r="S51" s="130"/>
      <c r="T51" s="130"/>
      <c r="U51" s="130"/>
      <c r="V51" s="130"/>
      <c r="W51" s="130"/>
      <c r="X51" s="130"/>
      <c r="Y51" s="133"/>
      <c r="Z51" s="130"/>
      <c r="AA51" s="134"/>
      <c r="AB51" s="130"/>
      <c r="AC51" s="141" t="s">
        <v>42</v>
      </c>
      <c r="AD51" s="130"/>
      <c r="AE51" s="130"/>
    </row>
    <row r="52" spans="1:31" ht="14.25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1"/>
      <c r="J52" s="130"/>
      <c r="K52" s="132"/>
      <c r="L52" s="132"/>
      <c r="M52" s="132"/>
      <c r="N52" s="132"/>
      <c r="O52" s="132"/>
      <c r="P52" s="132"/>
      <c r="Q52" s="132"/>
      <c r="R52" s="130"/>
      <c r="S52" s="130"/>
      <c r="T52" s="130"/>
      <c r="U52" s="130"/>
      <c r="V52" s="130"/>
      <c r="W52" s="130"/>
      <c r="X52" s="130"/>
      <c r="Y52" s="133"/>
      <c r="Z52" s="130"/>
      <c r="AA52" s="134"/>
      <c r="AB52" s="130"/>
      <c r="AC52" s="130"/>
      <c r="AD52" s="130"/>
      <c r="AE52" s="130"/>
    </row>
    <row r="53" spans="1:31" ht="14.25" customHeight="1" x14ac:dyDescent="0.3">
      <c r="A53" s="130"/>
      <c r="B53" s="130"/>
      <c r="C53" s="130"/>
      <c r="D53" s="130"/>
      <c r="E53" s="130"/>
      <c r="F53" s="130"/>
      <c r="G53" s="130"/>
      <c r="H53" s="130"/>
      <c r="I53" s="131"/>
      <c r="J53" s="130"/>
      <c r="K53" s="132"/>
      <c r="L53" s="132"/>
      <c r="M53" s="132"/>
      <c r="N53" s="132"/>
      <c r="O53" s="132"/>
      <c r="P53" s="132"/>
      <c r="Q53" s="132"/>
      <c r="R53" s="130"/>
      <c r="S53" s="130"/>
      <c r="T53" s="130"/>
      <c r="U53" s="130"/>
      <c r="V53" s="130"/>
      <c r="W53" s="130"/>
      <c r="X53" s="130"/>
      <c r="Y53" s="133"/>
      <c r="Z53" s="130"/>
      <c r="AA53" s="134"/>
      <c r="AB53" s="130"/>
      <c r="AC53" s="130"/>
      <c r="AD53" s="130"/>
      <c r="AE53" s="130"/>
    </row>
    <row r="54" spans="1:31" ht="14.25" customHeight="1" x14ac:dyDescent="0.3">
      <c r="A54" s="130"/>
      <c r="B54" s="130"/>
      <c r="C54" s="130"/>
      <c r="D54" s="130"/>
      <c r="E54" s="130"/>
      <c r="F54" s="130"/>
      <c r="G54" s="130"/>
      <c r="H54" s="130"/>
      <c r="I54" s="131"/>
      <c r="J54" s="130"/>
      <c r="K54" s="132"/>
      <c r="L54" s="132"/>
      <c r="M54" s="132"/>
      <c r="N54" s="132"/>
      <c r="O54" s="132"/>
      <c r="P54" s="132"/>
      <c r="Q54" s="132"/>
      <c r="R54" s="130"/>
      <c r="S54" s="130"/>
      <c r="T54" s="130"/>
      <c r="U54" s="130"/>
      <c r="V54" s="130"/>
      <c r="W54" s="130"/>
      <c r="X54" s="130"/>
      <c r="Y54" s="133"/>
      <c r="Z54" s="130"/>
      <c r="AA54" s="134"/>
      <c r="AB54" s="130"/>
      <c r="AC54" s="130"/>
      <c r="AD54" s="130"/>
      <c r="AE54" s="130"/>
    </row>
    <row r="55" spans="1:31" ht="14.25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1"/>
      <c r="J55" s="130"/>
      <c r="K55" s="132"/>
      <c r="L55" s="132"/>
      <c r="M55" s="132"/>
      <c r="N55" s="132"/>
      <c r="O55" s="132"/>
      <c r="P55" s="132"/>
      <c r="Q55" s="132"/>
      <c r="R55" s="130"/>
      <c r="S55" s="130"/>
      <c r="T55" s="130"/>
      <c r="U55" s="130"/>
      <c r="V55" s="130"/>
      <c r="W55" s="130"/>
      <c r="X55" s="130"/>
      <c r="Y55" s="133"/>
      <c r="Z55" s="130"/>
      <c r="AA55" s="134"/>
      <c r="AB55" s="130"/>
      <c r="AC55" s="130"/>
      <c r="AD55" s="130"/>
      <c r="AE55" s="130"/>
    </row>
    <row r="56" spans="1:31" ht="14.25" customHeight="1" x14ac:dyDescent="0.3">
      <c r="A56" s="130"/>
      <c r="B56" s="130"/>
      <c r="C56" s="130"/>
      <c r="D56" s="130"/>
      <c r="E56" s="130"/>
      <c r="F56" s="130"/>
      <c r="G56" s="130"/>
      <c r="H56" s="130"/>
      <c r="I56" s="131"/>
      <c r="J56" s="130"/>
      <c r="K56" s="132"/>
      <c r="L56" s="132"/>
      <c r="M56" s="132"/>
      <c r="N56" s="132"/>
      <c r="O56" s="132"/>
      <c r="P56" s="132"/>
      <c r="Q56" s="132"/>
      <c r="R56" s="130"/>
      <c r="S56" s="130"/>
      <c r="T56" s="130"/>
      <c r="U56" s="130"/>
      <c r="V56" s="130"/>
      <c r="W56" s="130"/>
      <c r="X56" s="130"/>
      <c r="Y56" s="133"/>
      <c r="Z56" s="130"/>
      <c r="AA56" s="134"/>
      <c r="AB56" s="130"/>
      <c r="AC56" s="130"/>
      <c r="AD56" s="130"/>
      <c r="AE56" s="130"/>
    </row>
    <row r="57" spans="1:31" ht="14.25" customHeight="1" x14ac:dyDescent="0.3">
      <c r="A57" s="130"/>
      <c r="B57" s="130"/>
      <c r="C57" s="130"/>
      <c r="D57" s="130"/>
      <c r="E57" s="130"/>
      <c r="F57" s="130"/>
      <c r="G57" s="130"/>
      <c r="H57" s="130"/>
      <c r="I57" s="131"/>
      <c r="J57" s="130"/>
      <c r="K57" s="132"/>
      <c r="L57" s="132"/>
      <c r="M57" s="132"/>
      <c r="N57" s="132"/>
      <c r="O57" s="132"/>
      <c r="P57" s="132"/>
      <c r="Q57" s="132"/>
      <c r="R57" s="130"/>
      <c r="S57" s="130"/>
      <c r="T57" s="130"/>
      <c r="U57" s="130"/>
      <c r="V57" s="130"/>
      <c r="W57" s="130"/>
      <c r="X57" s="130"/>
      <c r="Y57" s="133"/>
      <c r="Z57" s="130"/>
      <c r="AA57" s="134"/>
      <c r="AB57" s="130"/>
      <c r="AC57" s="130"/>
      <c r="AD57" s="130"/>
      <c r="AE57" s="130"/>
    </row>
    <row r="58" spans="1:31" ht="14.25" customHeight="1" x14ac:dyDescent="0.3">
      <c r="A58" s="130"/>
      <c r="B58" s="130"/>
      <c r="C58" s="130"/>
      <c r="D58" s="130"/>
      <c r="E58" s="130"/>
      <c r="F58" s="130"/>
      <c r="G58" s="130"/>
      <c r="H58" s="130"/>
      <c r="I58" s="131"/>
      <c r="J58" s="130"/>
      <c r="K58" s="132"/>
      <c r="L58" s="132"/>
      <c r="M58" s="132"/>
      <c r="N58" s="132"/>
      <c r="O58" s="132"/>
      <c r="P58" s="132"/>
      <c r="Q58" s="132"/>
      <c r="R58" s="130"/>
      <c r="S58" s="130"/>
      <c r="T58" s="130"/>
      <c r="U58" s="130"/>
      <c r="V58" s="130"/>
      <c r="W58" s="130"/>
      <c r="X58" s="130"/>
      <c r="Y58" s="133"/>
      <c r="Z58" s="130"/>
      <c r="AA58" s="134"/>
      <c r="AB58" s="130"/>
      <c r="AC58" s="130"/>
      <c r="AD58" s="130"/>
      <c r="AE58" s="130"/>
    </row>
    <row r="59" spans="1:31" ht="14.25" customHeight="1" x14ac:dyDescent="0.3">
      <c r="A59" s="130"/>
      <c r="B59" s="130"/>
      <c r="C59" s="130"/>
      <c r="D59" s="130"/>
      <c r="E59" s="130"/>
      <c r="F59" s="130"/>
      <c r="G59" s="130"/>
      <c r="H59" s="130"/>
      <c r="I59" s="131"/>
      <c r="J59" s="130"/>
      <c r="K59" s="132"/>
      <c r="L59" s="132"/>
      <c r="M59" s="132"/>
      <c r="N59" s="132"/>
      <c r="O59" s="132"/>
      <c r="P59" s="132"/>
      <c r="Q59" s="132"/>
      <c r="R59" s="130"/>
      <c r="S59" s="130"/>
      <c r="T59" s="130"/>
      <c r="U59" s="130"/>
      <c r="V59" s="130"/>
      <c r="W59" s="130"/>
      <c r="X59" s="130"/>
      <c r="Y59" s="133"/>
      <c r="Z59" s="130"/>
      <c r="AA59" s="134"/>
      <c r="AB59" s="130"/>
      <c r="AC59" s="130"/>
      <c r="AD59" s="130"/>
      <c r="AE59" s="130"/>
    </row>
    <row r="60" spans="1:31" ht="14.25" customHeight="1" x14ac:dyDescent="0.3">
      <c r="A60" s="130"/>
      <c r="B60" s="130"/>
      <c r="C60" s="130"/>
      <c r="D60" s="130"/>
      <c r="E60" s="130"/>
      <c r="F60" s="130"/>
      <c r="G60" s="130"/>
      <c r="H60" s="130"/>
      <c r="I60" s="131"/>
      <c r="J60" s="130"/>
      <c r="K60" s="132"/>
      <c r="L60" s="132"/>
      <c r="M60" s="132"/>
      <c r="N60" s="132"/>
      <c r="O60" s="132"/>
      <c r="P60" s="132"/>
      <c r="Q60" s="132"/>
      <c r="R60" s="130"/>
      <c r="S60" s="130"/>
      <c r="T60" s="130"/>
      <c r="U60" s="130"/>
      <c r="V60" s="130"/>
      <c r="W60" s="130"/>
      <c r="X60" s="130"/>
      <c r="Y60" s="133"/>
      <c r="Z60" s="130"/>
      <c r="AA60" s="134"/>
      <c r="AB60" s="130"/>
      <c r="AC60" s="130"/>
      <c r="AD60" s="130"/>
      <c r="AE60" s="130"/>
    </row>
    <row r="61" spans="1:31" ht="14.25" customHeight="1" x14ac:dyDescent="0.3">
      <c r="A61" s="130"/>
      <c r="B61" s="130"/>
      <c r="C61" s="130"/>
      <c r="D61" s="130"/>
      <c r="E61" s="130"/>
      <c r="F61" s="130"/>
      <c r="G61" s="130"/>
      <c r="H61" s="130"/>
      <c r="I61" s="131"/>
      <c r="J61" s="130"/>
      <c r="K61" s="132"/>
      <c r="L61" s="132"/>
      <c r="M61" s="132"/>
      <c r="N61" s="132"/>
      <c r="O61" s="132"/>
      <c r="P61" s="132"/>
      <c r="Q61" s="132"/>
      <c r="R61" s="130"/>
      <c r="S61" s="130"/>
      <c r="T61" s="130"/>
      <c r="U61" s="130"/>
      <c r="V61" s="130"/>
      <c r="W61" s="130"/>
      <c r="X61" s="130"/>
      <c r="Y61" s="133"/>
      <c r="Z61" s="130"/>
      <c r="AA61" s="134"/>
      <c r="AB61" s="130"/>
      <c r="AC61" s="130"/>
      <c r="AD61" s="130"/>
      <c r="AE61" s="130"/>
    </row>
    <row r="62" spans="1:31" ht="14.25" customHeight="1" x14ac:dyDescent="0.3">
      <c r="A62" s="130"/>
      <c r="B62" s="130"/>
      <c r="C62" s="130"/>
      <c r="D62" s="130"/>
      <c r="E62" s="130"/>
      <c r="F62" s="130"/>
      <c r="G62" s="130"/>
      <c r="H62" s="130"/>
      <c r="I62" s="131"/>
      <c r="J62" s="130"/>
      <c r="K62" s="132"/>
      <c r="L62" s="132"/>
      <c r="M62" s="132"/>
      <c r="N62" s="132"/>
      <c r="O62" s="132"/>
      <c r="P62" s="132"/>
      <c r="Q62" s="132"/>
      <c r="R62" s="130"/>
      <c r="S62" s="130"/>
      <c r="T62" s="130"/>
      <c r="U62" s="130"/>
      <c r="V62" s="130"/>
      <c r="W62" s="130"/>
      <c r="X62" s="130"/>
      <c r="Y62" s="133"/>
      <c r="Z62" s="130"/>
      <c r="AA62" s="134"/>
      <c r="AB62" s="130"/>
      <c r="AC62" s="130"/>
      <c r="AD62" s="130"/>
      <c r="AE62" s="130"/>
    </row>
    <row r="63" spans="1:31" ht="14.25" customHeight="1" x14ac:dyDescent="0.3">
      <c r="A63" s="130"/>
      <c r="B63" s="130"/>
      <c r="C63" s="130"/>
      <c r="D63" s="130"/>
      <c r="E63" s="130"/>
      <c r="F63" s="130"/>
      <c r="G63" s="130"/>
      <c r="H63" s="130"/>
      <c r="I63" s="131"/>
      <c r="J63" s="130"/>
      <c r="K63" s="132"/>
      <c r="L63" s="132"/>
      <c r="M63" s="132"/>
      <c r="N63" s="132"/>
      <c r="O63" s="132"/>
      <c r="P63" s="132"/>
      <c r="Q63" s="132"/>
      <c r="R63" s="130"/>
      <c r="S63" s="130"/>
      <c r="T63" s="130"/>
      <c r="U63" s="130"/>
      <c r="V63" s="130"/>
      <c r="W63" s="130"/>
      <c r="X63" s="130"/>
      <c r="Y63" s="133"/>
      <c r="Z63" s="130"/>
      <c r="AA63" s="134"/>
      <c r="AB63" s="130"/>
      <c r="AC63" s="130"/>
      <c r="AD63" s="130"/>
      <c r="AE63" s="130"/>
    </row>
    <row r="64" spans="1:31" ht="14.25" customHeight="1" x14ac:dyDescent="0.3">
      <c r="A64" s="130"/>
      <c r="B64" s="130"/>
      <c r="C64" s="130"/>
      <c r="D64" s="130"/>
      <c r="E64" s="130"/>
      <c r="F64" s="130"/>
      <c r="G64" s="130"/>
      <c r="H64" s="130"/>
      <c r="I64" s="131"/>
      <c r="J64" s="130"/>
      <c r="K64" s="132"/>
      <c r="L64" s="132"/>
      <c r="M64" s="132"/>
      <c r="N64" s="132"/>
      <c r="O64" s="132"/>
      <c r="P64" s="132"/>
      <c r="Q64" s="132"/>
      <c r="R64" s="130"/>
      <c r="S64" s="130"/>
      <c r="T64" s="130"/>
      <c r="U64" s="130"/>
      <c r="V64" s="130"/>
      <c r="W64" s="130"/>
      <c r="X64" s="130"/>
      <c r="Y64" s="133"/>
      <c r="Z64" s="130"/>
      <c r="AA64" s="134"/>
      <c r="AB64" s="130"/>
      <c r="AC64" s="130"/>
      <c r="AD64" s="130"/>
      <c r="AE64" s="130"/>
    </row>
    <row r="65" spans="1:31" ht="14.25" customHeight="1" x14ac:dyDescent="0.3">
      <c r="A65" s="130"/>
      <c r="B65" s="130"/>
      <c r="C65" s="130"/>
      <c r="D65" s="130"/>
      <c r="E65" s="130"/>
      <c r="F65" s="130"/>
      <c r="G65" s="130"/>
      <c r="H65" s="130"/>
      <c r="I65" s="131"/>
      <c r="J65" s="130"/>
      <c r="K65" s="132"/>
      <c r="L65" s="132"/>
      <c r="M65" s="132"/>
      <c r="N65" s="132"/>
      <c r="O65" s="132"/>
      <c r="P65" s="132"/>
      <c r="Q65" s="132"/>
      <c r="R65" s="130"/>
      <c r="S65" s="130"/>
      <c r="T65" s="130"/>
      <c r="U65" s="130"/>
      <c r="V65" s="130"/>
      <c r="W65" s="130"/>
      <c r="X65" s="130"/>
      <c r="Y65" s="133"/>
      <c r="Z65" s="130"/>
      <c r="AA65" s="134"/>
      <c r="AB65" s="130"/>
      <c r="AC65" s="130"/>
      <c r="AD65" s="130"/>
      <c r="AE65" s="130"/>
    </row>
    <row r="66" spans="1:31" ht="14.25" customHeight="1" x14ac:dyDescent="0.3">
      <c r="A66" s="130"/>
      <c r="B66" s="130"/>
      <c r="C66" s="130"/>
      <c r="D66" s="130"/>
      <c r="E66" s="130"/>
      <c r="F66" s="130"/>
      <c r="G66" s="130"/>
      <c r="H66" s="130"/>
      <c r="I66" s="131"/>
      <c r="J66" s="130"/>
      <c r="K66" s="132"/>
      <c r="L66" s="132"/>
      <c r="M66" s="132"/>
      <c r="N66" s="132"/>
      <c r="O66" s="132"/>
      <c r="P66" s="132"/>
      <c r="Q66" s="132"/>
      <c r="R66" s="130"/>
      <c r="S66" s="130"/>
      <c r="T66" s="130"/>
      <c r="U66" s="130"/>
      <c r="V66" s="130"/>
      <c r="W66" s="130"/>
      <c r="X66" s="130"/>
      <c r="Y66" s="133"/>
      <c r="Z66" s="130"/>
      <c r="AA66" s="134"/>
      <c r="AB66" s="130"/>
      <c r="AC66" s="130"/>
      <c r="AD66" s="130"/>
      <c r="AE66" s="130"/>
    </row>
    <row r="67" spans="1:31" ht="14.25" customHeight="1" x14ac:dyDescent="0.3">
      <c r="A67" s="130"/>
      <c r="B67" s="130"/>
      <c r="C67" s="130"/>
      <c r="D67" s="130"/>
      <c r="E67" s="130"/>
      <c r="F67" s="130"/>
      <c r="G67" s="130"/>
      <c r="H67" s="130"/>
      <c r="I67" s="131"/>
      <c r="J67" s="130"/>
      <c r="K67" s="132"/>
      <c r="L67" s="132"/>
      <c r="M67" s="132"/>
      <c r="N67" s="132"/>
      <c r="O67" s="132"/>
      <c r="P67" s="132"/>
      <c r="Q67" s="132"/>
      <c r="R67" s="130"/>
      <c r="S67" s="130"/>
      <c r="T67" s="130"/>
      <c r="U67" s="130"/>
      <c r="V67" s="130"/>
      <c r="W67" s="130"/>
      <c r="X67" s="130"/>
      <c r="Y67" s="133"/>
      <c r="Z67" s="130"/>
      <c r="AA67" s="134"/>
      <c r="AB67" s="130"/>
      <c r="AC67" s="130"/>
      <c r="AD67" s="130"/>
      <c r="AE67" s="130"/>
    </row>
    <row r="68" spans="1:31" ht="14.25" customHeight="1" x14ac:dyDescent="0.3">
      <c r="A68" s="130"/>
      <c r="B68" s="130"/>
      <c r="C68" s="130"/>
      <c r="D68" s="130"/>
      <c r="E68" s="130"/>
      <c r="F68" s="130"/>
      <c r="G68" s="130"/>
      <c r="H68" s="130"/>
      <c r="I68" s="131"/>
      <c r="J68" s="130"/>
      <c r="K68" s="132"/>
      <c r="L68" s="132"/>
      <c r="M68" s="132"/>
      <c r="N68" s="132"/>
      <c r="O68" s="132"/>
      <c r="P68" s="132"/>
      <c r="Q68" s="132"/>
      <c r="R68" s="130"/>
      <c r="S68" s="130"/>
      <c r="T68" s="130"/>
      <c r="U68" s="130"/>
      <c r="V68" s="130"/>
      <c r="W68" s="130"/>
      <c r="X68" s="130"/>
      <c r="Y68" s="133"/>
      <c r="Z68" s="130"/>
      <c r="AA68" s="134"/>
      <c r="AB68" s="130"/>
      <c r="AC68" s="130"/>
      <c r="AD68" s="130"/>
      <c r="AE68" s="130"/>
    </row>
    <row r="69" spans="1:31" ht="14.25" customHeight="1" x14ac:dyDescent="0.3">
      <c r="A69" s="130"/>
      <c r="B69" s="130"/>
      <c r="C69" s="130"/>
      <c r="D69" s="130"/>
      <c r="E69" s="130"/>
      <c r="F69" s="130"/>
      <c r="G69" s="130"/>
      <c r="H69" s="130"/>
      <c r="I69" s="131"/>
      <c r="J69" s="130"/>
      <c r="K69" s="132"/>
      <c r="L69" s="132"/>
      <c r="M69" s="132"/>
      <c r="N69" s="132"/>
      <c r="O69" s="132"/>
      <c r="P69" s="132"/>
      <c r="Q69" s="132"/>
      <c r="R69" s="130"/>
      <c r="S69" s="130"/>
      <c r="T69" s="130"/>
      <c r="U69" s="130"/>
      <c r="V69" s="130"/>
      <c r="W69" s="130"/>
      <c r="X69" s="130"/>
      <c r="Y69" s="133"/>
      <c r="Z69" s="130"/>
      <c r="AA69" s="134"/>
      <c r="AB69" s="130"/>
      <c r="AC69" s="130"/>
      <c r="AD69" s="130"/>
      <c r="AE69" s="130"/>
    </row>
    <row r="70" spans="1:31" ht="14.25" customHeight="1" x14ac:dyDescent="0.3">
      <c r="A70" s="130"/>
      <c r="B70" s="130"/>
      <c r="C70" s="130"/>
      <c r="D70" s="130"/>
      <c r="E70" s="130"/>
      <c r="F70" s="130"/>
      <c r="G70" s="130"/>
      <c r="H70" s="130"/>
      <c r="I70" s="131"/>
      <c r="J70" s="130"/>
      <c r="K70" s="132"/>
      <c r="L70" s="132"/>
      <c r="M70" s="132"/>
      <c r="N70" s="132"/>
      <c r="O70" s="132"/>
      <c r="P70" s="132"/>
      <c r="Q70" s="132"/>
      <c r="R70" s="130"/>
      <c r="S70" s="130"/>
      <c r="T70" s="130"/>
      <c r="U70" s="130"/>
      <c r="V70" s="130"/>
      <c r="W70" s="130"/>
      <c r="X70" s="130"/>
      <c r="Y70" s="133"/>
      <c r="Z70" s="130"/>
      <c r="AA70" s="134"/>
      <c r="AB70" s="130"/>
      <c r="AC70" s="130"/>
      <c r="AD70" s="130"/>
      <c r="AE70" s="130"/>
    </row>
    <row r="71" spans="1:31" ht="14.25" customHeight="1" x14ac:dyDescent="0.3">
      <c r="A71" s="130"/>
      <c r="B71" s="130"/>
      <c r="C71" s="130"/>
      <c r="D71" s="130"/>
      <c r="E71" s="130"/>
      <c r="F71" s="130"/>
      <c r="G71" s="130"/>
      <c r="H71" s="130"/>
      <c r="I71" s="131"/>
      <c r="J71" s="130"/>
      <c r="K71" s="132"/>
      <c r="L71" s="132"/>
      <c r="M71" s="132"/>
      <c r="N71" s="132"/>
      <c r="O71" s="132"/>
      <c r="P71" s="132"/>
      <c r="Q71" s="132"/>
      <c r="R71" s="130"/>
      <c r="S71" s="130"/>
      <c r="T71" s="130"/>
      <c r="U71" s="130"/>
      <c r="V71" s="130"/>
      <c r="W71" s="130"/>
      <c r="X71" s="130"/>
      <c r="Y71" s="133"/>
      <c r="Z71" s="130"/>
      <c r="AA71" s="134"/>
      <c r="AB71" s="130"/>
      <c r="AC71" s="130"/>
      <c r="AD71" s="130"/>
      <c r="AE71" s="130"/>
    </row>
    <row r="72" spans="1:31" ht="14.25" customHeight="1" x14ac:dyDescent="0.3">
      <c r="A72" s="130"/>
      <c r="B72" s="130"/>
      <c r="C72" s="130"/>
      <c r="D72" s="130"/>
      <c r="E72" s="130"/>
      <c r="F72" s="130"/>
      <c r="G72" s="130"/>
      <c r="H72" s="130"/>
      <c r="I72" s="131"/>
      <c r="J72" s="130"/>
      <c r="K72" s="132"/>
      <c r="L72" s="132"/>
      <c r="M72" s="132"/>
      <c r="N72" s="132"/>
      <c r="O72" s="132"/>
      <c r="P72" s="132"/>
      <c r="Q72" s="132"/>
      <c r="R72" s="130"/>
      <c r="S72" s="130"/>
      <c r="T72" s="130"/>
      <c r="U72" s="130"/>
      <c r="V72" s="130"/>
      <c r="W72" s="130"/>
      <c r="X72" s="130"/>
      <c r="Y72" s="133"/>
      <c r="Z72" s="130"/>
      <c r="AA72" s="134"/>
      <c r="AB72" s="130"/>
      <c r="AC72" s="130"/>
      <c r="AD72" s="130"/>
      <c r="AE72" s="130"/>
    </row>
    <row r="73" spans="1:31" ht="14.25" customHeight="1" x14ac:dyDescent="0.3">
      <c r="A73" s="130"/>
      <c r="B73" s="130"/>
      <c r="C73" s="130"/>
      <c r="D73" s="130"/>
      <c r="E73" s="130"/>
      <c r="F73" s="130"/>
      <c r="G73" s="130"/>
      <c r="H73" s="130"/>
      <c r="I73" s="131"/>
      <c r="J73" s="130"/>
      <c r="K73" s="132"/>
      <c r="L73" s="132"/>
      <c r="M73" s="132"/>
      <c r="N73" s="132"/>
      <c r="O73" s="132"/>
      <c r="P73" s="132"/>
      <c r="Q73" s="132"/>
      <c r="R73" s="130"/>
      <c r="S73" s="130"/>
      <c r="T73" s="130"/>
      <c r="U73" s="130"/>
      <c r="V73" s="130"/>
      <c r="W73" s="130"/>
      <c r="X73" s="130"/>
      <c r="Y73" s="133"/>
      <c r="Z73" s="130"/>
      <c r="AA73" s="134"/>
      <c r="AB73" s="130"/>
      <c r="AC73" s="130"/>
      <c r="AD73" s="130"/>
      <c r="AE73" s="130"/>
    </row>
    <row r="74" spans="1:31" ht="14.25" customHeight="1" x14ac:dyDescent="0.3">
      <c r="A74" s="130"/>
      <c r="B74" s="130"/>
      <c r="C74" s="130"/>
      <c r="D74" s="130"/>
      <c r="E74" s="130"/>
      <c r="F74" s="130"/>
      <c r="G74" s="130"/>
      <c r="H74" s="130"/>
      <c r="I74" s="131"/>
      <c r="J74" s="130"/>
      <c r="K74" s="132"/>
      <c r="L74" s="132"/>
      <c r="M74" s="132"/>
      <c r="N74" s="132"/>
      <c r="O74" s="132"/>
      <c r="P74" s="132"/>
      <c r="Q74" s="132"/>
      <c r="R74" s="130"/>
      <c r="S74" s="130"/>
      <c r="T74" s="130"/>
      <c r="U74" s="130"/>
      <c r="V74" s="130"/>
      <c r="W74" s="130"/>
      <c r="X74" s="130"/>
      <c r="Y74" s="133"/>
      <c r="Z74" s="130"/>
      <c r="AA74" s="134"/>
      <c r="AB74" s="130"/>
      <c r="AC74" s="130"/>
      <c r="AD74" s="130"/>
      <c r="AE74" s="130"/>
    </row>
    <row r="75" spans="1:31" ht="14.25" customHeight="1" x14ac:dyDescent="0.3">
      <c r="A75" s="130"/>
      <c r="B75" s="130"/>
      <c r="C75" s="130"/>
      <c r="D75" s="130"/>
      <c r="E75" s="130"/>
      <c r="F75" s="130"/>
      <c r="G75" s="130"/>
      <c r="H75" s="130"/>
      <c r="I75" s="131"/>
      <c r="J75" s="130"/>
      <c r="K75" s="132"/>
      <c r="L75" s="132"/>
      <c r="M75" s="132"/>
      <c r="N75" s="132"/>
      <c r="O75" s="132"/>
      <c r="P75" s="132"/>
      <c r="Q75" s="132"/>
      <c r="R75" s="130"/>
      <c r="S75" s="130"/>
      <c r="T75" s="130"/>
      <c r="U75" s="130"/>
      <c r="V75" s="130"/>
      <c r="W75" s="130"/>
      <c r="X75" s="130"/>
      <c r="Y75" s="133"/>
      <c r="Z75" s="130"/>
      <c r="AA75" s="134"/>
      <c r="AB75" s="130"/>
      <c r="AC75" s="130"/>
      <c r="AD75" s="130"/>
      <c r="AE75" s="130"/>
    </row>
    <row r="76" spans="1:31" ht="14.25" customHeight="1" x14ac:dyDescent="0.3">
      <c r="A76" s="130"/>
      <c r="B76" s="130"/>
      <c r="C76" s="130"/>
      <c r="D76" s="130"/>
      <c r="E76" s="130"/>
      <c r="F76" s="130"/>
      <c r="G76" s="130"/>
      <c r="H76" s="130"/>
      <c r="I76" s="131"/>
      <c r="J76" s="130"/>
      <c r="K76" s="132"/>
      <c r="L76" s="132"/>
      <c r="M76" s="132"/>
      <c r="N76" s="132"/>
      <c r="O76" s="132"/>
      <c r="P76" s="132"/>
      <c r="Q76" s="132"/>
      <c r="R76" s="130"/>
      <c r="S76" s="130"/>
      <c r="T76" s="130"/>
      <c r="U76" s="130"/>
      <c r="V76" s="130"/>
      <c r="W76" s="130"/>
      <c r="X76" s="130"/>
      <c r="Y76" s="133"/>
      <c r="Z76" s="130"/>
      <c r="AA76" s="134"/>
      <c r="AB76" s="130"/>
      <c r="AC76" s="130"/>
      <c r="AD76" s="130"/>
      <c r="AE76" s="130"/>
    </row>
    <row r="77" spans="1:31" ht="14.25" customHeight="1" x14ac:dyDescent="0.3">
      <c r="A77" s="130"/>
      <c r="B77" s="130"/>
      <c r="C77" s="130"/>
      <c r="D77" s="130"/>
      <c r="E77" s="130"/>
      <c r="F77" s="130"/>
      <c r="G77" s="130"/>
      <c r="H77" s="130"/>
      <c r="I77" s="131"/>
      <c r="J77" s="130"/>
      <c r="K77" s="132"/>
      <c r="L77" s="132"/>
      <c r="M77" s="132"/>
      <c r="N77" s="132"/>
      <c r="O77" s="132"/>
      <c r="P77" s="132"/>
      <c r="Q77" s="132"/>
      <c r="R77" s="130"/>
      <c r="S77" s="130"/>
      <c r="T77" s="130"/>
      <c r="U77" s="130"/>
      <c r="V77" s="130"/>
      <c r="W77" s="130"/>
      <c r="X77" s="130"/>
      <c r="Y77" s="133"/>
      <c r="Z77" s="130"/>
      <c r="AA77" s="134"/>
      <c r="AB77" s="130"/>
      <c r="AC77" s="130"/>
      <c r="AD77" s="130"/>
      <c r="AE77" s="130"/>
    </row>
    <row r="78" spans="1:31" ht="14.25" customHeight="1" x14ac:dyDescent="0.3">
      <c r="A78" s="130"/>
      <c r="B78" s="130"/>
      <c r="C78" s="130"/>
      <c r="D78" s="130"/>
      <c r="E78" s="130"/>
      <c r="F78" s="130"/>
      <c r="G78" s="130"/>
      <c r="H78" s="130"/>
      <c r="I78" s="131"/>
      <c r="J78" s="130"/>
      <c r="K78" s="132"/>
      <c r="L78" s="132"/>
      <c r="M78" s="132"/>
      <c r="N78" s="132"/>
      <c r="O78" s="132"/>
      <c r="P78" s="132"/>
      <c r="Q78" s="132"/>
      <c r="R78" s="130"/>
      <c r="S78" s="130"/>
      <c r="T78" s="130"/>
      <c r="U78" s="130"/>
      <c r="V78" s="130"/>
      <c r="W78" s="130"/>
      <c r="X78" s="130"/>
      <c r="Y78" s="133"/>
      <c r="Z78" s="130"/>
      <c r="AA78" s="134"/>
      <c r="AB78" s="130"/>
      <c r="AC78" s="130"/>
      <c r="AD78" s="130"/>
      <c r="AE78" s="130"/>
    </row>
    <row r="79" spans="1:31" ht="14.25" customHeight="1" x14ac:dyDescent="0.3">
      <c r="A79" s="130"/>
      <c r="B79" s="130"/>
      <c r="C79" s="130"/>
      <c r="D79" s="130"/>
      <c r="E79" s="130"/>
      <c r="F79" s="130"/>
      <c r="G79" s="130"/>
      <c r="H79" s="130"/>
      <c r="I79" s="131"/>
      <c r="J79" s="130"/>
      <c r="K79" s="132"/>
      <c r="L79" s="132"/>
      <c r="M79" s="132"/>
      <c r="N79" s="132"/>
      <c r="O79" s="132"/>
      <c r="P79" s="132"/>
      <c r="Q79" s="132"/>
      <c r="R79" s="130"/>
      <c r="S79" s="130"/>
      <c r="T79" s="130"/>
      <c r="U79" s="130"/>
      <c r="V79" s="130"/>
      <c r="W79" s="130"/>
      <c r="X79" s="130"/>
      <c r="Y79" s="133"/>
      <c r="Z79" s="130"/>
      <c r="AA79" s="134"/>
      <c r="AB79" s="130"/>
      <c r="AC79" s="130"/>
      <c r="AD79" s="130"/>
      <c r="AE79" s="130"/>
    </row>
    <row r="80" spans="1:31" ht="14.25" customHeight="1" x14ac:dyDescent="0.3">
      <c r="A80" s="130"/>
      <c r="B80" s="130"/>
      <c r="C80" s="130"/>
      <c r="D80" s="130"/>
      <c r="E80" s="130"/>
      <c r="F80" s="130"/>
      <c r="G80" s="130"/>
      <c r="H80" s="130"/>
      <c r="I80" s="131"/>
      <c r="J80" s="130"/>
      <c r="K80" s="132"/>
      <c r="L80" s="132"/>
      <c r="M80" s="132"/>
      <c r="N80" s="132"/>
      <c r="O80" s="132"/>
      <c r="P80" s="132"/>
      <c r="Q80" s="132"/>
      <c r="R80" s="130"/>
      <c r="S80" s="130"/>
      <c r="T80" s="130"/>
      <c r="U80" s="130"/>
      <c r="V80" s="130"/>
      <c r="W80" s="130"/>
      <c r="X80" s="130"/>
      <c r="Y80" s="133"/>
      <c r="Z80" s="130"/>
      <c r="AA80" s="134"/>
      <c r="AB80" s="130"/>
      <c r="AC80" s="130"/>
      <c r="AD80" s="130"/>
      <c r="AE80" s="130"/>
    </row>
    <row r="81" spans="1:31" ht="14.25" customHeight="1" x14ac:dyDescent="0.3">
      <c r="A81" s="130"/>
      <c r="B81" s="130"/>
      <c r="C81" s="130"/>
      <c r="D81" s="130"/>
      <c r="E81" s="130"/>
      <c r="F81" s="130"/>
      <c r="G81" s="130"/>
      <c r="H81" s="130"/>
      <c r="I81" s="131"/>
      <c r="J81" s="130"/>
      <c r="K81" s="132"/>
      <c r="L81" s="132"/>
      <c r="M81" s="132"/>
      <c r="N81" s="132"/>
      <c r="O81" s="132"/>
      <c r="P81" s="132"/>
      <c r="Q81" s="132"/>
      <c r="R81" s="130"/>
      <c r="S81" s="130"/>
      <c r="T81" s="130"/>
      <c r="U81" s="130"/>
      <c r="V81" s="130"/>
      <c r="W81" s="130"/>
      <c r="X81" s="130"/>
      <c r="Y81" s="133"/>
      <c r="Z81" s="130"/>
      <c r="AA81" s="134"/>
      <c r="AB81" s="130"/>
      <c r="AC81" s="130"/>
      <c r="AD81" s="130"/>
      <c r="AE81" s="130"/>
    </row>
    <row r="82" spans="1:31" ht="14.25" customHeight="1" x14ac:dyDescent="0.3">
      <c r="A82" s="130"/>
      <c r="B82" s="130"/>
      <c r="C82" s="130"/>
      <c r="D82" s="130"/>
      <c r="E82" s="130"/>
      <c r="F82" s="130"/>
      <c r="G82" s="130"/>
      <c r="H82" s="130"/>
      <c r="I82" s="131"/>
      <c r="J82" s="130"/>
      <c r="K82" s="132"/>
      <c r="L82" s="132"/>
      <c r="M82" s="132"/>
      <c r="N82" s="132"/>
      <c r="O82" s="132"/>
      <c r="P82" s="132"/>
      <c r="Q82" s="132"/>
      <c r="R82" s="130"/>
      <c r="S82" s="130"/>
      <c r="T82" s="130"/>
      <c r="U82" s="130"/>
      <c r="V82" s="130"/>
      <c r="W82" s="130"/>
      <c r="X82" s="130"/>
      <c r="Y82" s="133"/>
      <c r="Z82" s="130"/>
      <c r="AA82" s="134"/>
      <c r="AB82" s="130"/>
      <c r="AC82" s="130"/>
      <c r="AD82" s="130"/>
      <c r="AE82" s="130"/>
    </row>
    <row r="83" spans="1:31" ht="14.25" customHeight="1" x14ac:dyDescent="0.3">
      <c r="A83" s="130"/>
      <c r="B83" s="130"/>
      <c r="C83" s="130"/>
      <c r="D83" s="130"/>
      <c r="E83" s="130"/>
      <c r="F83" s="130"/>
      <c r="G83" s="130"/>
      <c r="H83" s="130"/>
      <c r="I83" s="131"/>
      <c r="J83" s="130"/>
      <c r="K83" s="132"/>
      <c r="L83" s="132"/>
      <c r="M83" s="132"/>
      <c r="N83" s="132"/>
      <c r="O83" s="132"/>
      <c r="P83" s="132"/>
      <c r="Q83" s="132"/>
      <c r="R83" s="130"/>
      <c r="S83" s="130"/>
      <c r="T83" s="130"/>
      <c r="U83" s="130"/>
      <c r="V83" s="130"/>
      <c r="W83" s="130"/>
      <c r="X83" s="130"/>
      <c r="Y83" s="133"/>
      <c r="Z83" s="130"/>
      <c r="AA83" s="134"/>
      <c r="AB83" s="130"/>
      <c r="AC83" s="130"/>
      <c r="AD83" s="130"/>
      <c r="AE83" s="130"/>
    </row>
    <row r="84" spans="1:31" ht="14.25" customHeight="1" x14ac:dyDescent="0.3">
      <c r="A84" s="130"/>
      <c r="B84" s="130"/>
      <c r="C84" s="130"/>
      <c r="D84" s="130"/>
      <c r="E84" s="130"/>
      <c r="F84" s="130"/>
      <c r="G84" s="130"/>
      <c r="H84" s="130"/>
      <c r="I84" s="131"/>
      <c r="J84" s="130"/>
      <c r="K84" s="132"/>
      <c r="L84" s="132"/>
      <c r="M84" s="132"/>
      <c r="N84" s="132"/>
      <c r="O84" s="132"/>
      <c r="P84" s="132"/>
      <c r="Q84" s="132"/>
      <c r="R84" s="130"/>
      <c r="S84" s="130"/>
      <c r="T84" s="130"/>
      <c r="U84" s="130"/>
      <c r="V84" s="130"/>
      <c r="W84" s="130"/>
      <c r="X84" s="130"/>
      <c r="Y84" s="133"/>
      <c r="Z84" s="130"/>
      <c r="AA84" s="134"/>
      <c r="AB84" s="130"/>
      <c r="AC84" s="130"/>
      <c r="AD84" s="130"/>
      <c r="AE84" s="130"/>
    </row>
    <row r="85" spans="1:31" ht="14.25" customHeight="1" x14ac:dyDescent="0.3">
      <c r="A85" s="130"/>
      <c r="B85" s="130"/>
      <c r="C85" s="130"/>
      <c r="D85" s="130"/>
      <c r="E85" s="130"/>
      <c r="F85" s="130"/>
      <c r="G85" s="130"/>
      <c r="H85" s="130"/>
      <c r="I85" s="131"/>
      <c r="J85" s="130"/>
      <c r="K85" s="132"/>
      <c r="L85" s="132"/>
      <c r="M85" s="132"/>
      <c r="N85" s="132"/>
      <c r="O85" s="132"/>
      <c r="P85" s="132"/>
      <c r="Q85" s="132"/>
      <c r="R85" s="130"/>
      <c r="S85" s="130"/>
      <c r="T85" s="130"/>
      <c r="U85" s="130"/>
      <c r="V85" s="130"/>
      <c r="W85" s="130"/>
      <c r="X85" s="130"/>
      <c r="Y85" s="133"/>
      <c r="Z85" s="130"/>
      <c r="AA85" s="134"/>
      <c r="AB85" s="130"/>
      <c r="AC85" s="130"/>
      <c r="AD85" s="130"/>
      <c r="AE85" s="130"/>
    </row>
    <row r="86" spans="1:31" ht="14.25" customHeight="1" x14ac:dyDescent="0.3">
      <c r="A86" s="130"/>
      <c r="B86" s="130"/>
      <c r="C86" s="130"/>
      <c r="D86" s="130"/>
      <c r="E86" s="130"/>
      <c r="F86" s="130"/>
      <c r="G86" s="130"/>
      <c r="H86" s="130"/>
      <c r="I86" s="131"/>
      <c r="J86" s="130"/>
      <c r="K86" s="132"/>
      <c r="L86" s="132"/>
      <c r="M86" s="132"/>
      <c r="N86" s="132"/>
      <c r="O86" s="132"/>
      <c r="P86" s="132"/>
      <c r="Q86" s="132"/>
      <c r="R86" s="130"/>
      <c r="S86" s="130"/>
      <c r="T86" s="130"/>
      <c r="U86" s="130"/>
      <c r="V86" s="130"/>
      <c r="W86" s="130"/>
      <c r="X86" s="130"/>
      <c r="Y86" s="133"/>
      <c r="Z86" s="130"/>
      <c r="AA86" s="134"/>
      <c r="AB86" s="130"/>
      <c r="AC86" s="130"/>
      <c r="AD86" s="130"/>
      <c r="AE86" s="130"/>
    </row>
    <row r="87" spans="1:31" ht="14.25" customHeight="1" x14ac:dyDescent="0.3">
      <c r="A87" s="130"/>
      <c r="B87" s="130"/>
      <c r="C87" s="130"/>
      <c r="D87" s="130"/>
      <c r="E87" s="130"/>
      <c r="F87" s="130"/>
      <c r="G87" s="130"/>
      <c r="H87" s="130"/>
      <c r="I87" s="131"/>
      <c r="J87" s="130"/>
      <c r="K87" s="132"/>
      <c r="L87" s="132"/>
      <c r="M87" s="132"/>
      <c r="N87" s="132"/>
      <c r="O87" s="132"/>
      <c r="P87" s="132"/>
      <c r="Q87" s="132"/>
      <c r="R87" s="130"/>
      <c r="S87" s="130"/>
      <c r="T87" s="130"/>
      <c r="U87" s="130"/>
      <c r="V87" s="130"/>
      <c r="W87" s="130"/>
      <c r="X87" s="130"/>
      <c r="Y87" s="133"/>
      <c r="Z87" s="130"/>
      <c r="AA87" s="134"/>
      <c r="AB87" s="130"/>
      <c r="AC87" s="130"/>
      <c r="AD87" s="130"/>
      <c r="AE87" s="130"/>
    </row>
    <row r="88" spans="1:31" ht="14.25" customHeight="1" x14ac:dyDescent="0.3">
      <c r="A88" s="130"/>
      <c r="B88" s="130"/>
      <c r="C88" s="130"/>
      <c r="D88" s="130"/>
      <c r="E88" s="130"/>
      <c r="F88" s="130"/>
      <c r="G88" s="130"/>
      <c r="H88" s="130"/>
      <c r="I88" s="131"/>
      <c r="J88" s="130"/>
      <c r="K88" s="132"/>
      <c r="L88" s="132"/>
      <c r="M88" s="132"/>
      <c r="N88" s="132"/>
      <c r="O88" s="132"/>
      <c r="P88" s="132"/>
      <c r="Q88" s="132"/>
      <c r="R88" s="130"/>
      <c r="S88" s="130"/>
      <c r="T88" s="130"/>
      <c r="U88" s="130"/>
      <c r="V88" s="130"/>
      <c r="W88" s="130"/>
      <c r="X88" s="130"/>
      <c r="Y88" s="133"/>
      <c r="Z88" s="130"/>
      <c r="AA88" s="134"/>
      <c r="AB88" s="130"/>
      <c r="AC88" s="130"/>
      <c r="AD88" s="130"/>
      <c r="AE88" s="130"/>
    </row>
    <row r="89" spans="1:31" ht="14.25" customHeight="1" x14ac:dyDescent="0.3">
      <c r="A89" s="130"/>
      <c r="B89" s="130"/>
      <c r="C89" s="130"/>
      <c r="D89" s="130"/>
      <c r="E89" s="130"/>
      <c r="F89" s="130"/>
      <c r="G89" s="130"/>
      <c r="H89" s="130"/>
      <c r="I89" s="131"/>
      <c r="J89" s="130"/>
      <c r="K89" s="132"/>
      <c r="L89" s="132"/>
      <c r="M89" s="132"/>
      <c r="N89" s="132"/>
      <c r="O89" s="132"/>
      <c r="P89" s="132"/>
      <c r="Q89" s="132"/>
      <c r="R89" s="130"/>
      <c r="S89" s="130"/>
      <c r="T89" s="130"/>
      <c r="U89" s="130"/>
      <c r="V89" s="130"/>
      <c r="W89" s="130"/>
      <c r="X89" s="130"/>
      <c r="Y89" s="133"/>
      <c r="Z89" s="130"/>
      <c r="AA89" s="134"/>
      <c r="AB89" s="130"/>
      <c r="AC89" s="130"/>
      <c r="AD89" s="130"/>
      <c r="AE89" s="130"/>
    </row>
    <row r="90" spans="1:31" ht="14.25" customHeight="1" x14ac:dyDescent="0.3">
      <c r="A90" s="130"/>
      <c r="B90" s="130"/>
      <c r="C90" s="130"/>
      <c r="D90" s="130"/>
      <c r="E90" s="130"/>
      <c r="F90" s="130"/>
      <c r="G90" s="130"/>
      <c r="H90" s="130"/>
      <c r="I90" s="131"/>
      <c r="J90" s="130"/>
      <c r="K90" s="132"/>
      <c r="L90" s="132"/>
      <c r="M90" s="132"/>
      <c r="N90" s="132"/>
      <c r="O90" s="132"/>
      <c r="P90" s="132"/>
      <c r="Q90" s="132"/>
      <c r="R90" s="130"/>
      <c r="S90" s="130"/>
      <c r="T90" s="130"/>
      <c r="U90" s="130"/>
      <c r="V90" s="130"/>
      <c r="W90" s="130"/>
      <c r="X90" s="130"/>
      <c r="Y90" s="133"/>
      <c r="Z90" s="130"/>
      <c r="AA90" s="134"/>
      <c r="AB90" s="130"/>
      <c r="AC90" s="130"/>
      <c r="AD90" s="130"/>
      <c r="AE90" s="130"/>
    </row>
    <row r="91" spans="1:31" ht="14.25" customHeight="1" x14ac:dyDescent="0.3">
      <c r="A91" s="130"/>
      <c r="B91" s="130"/>
      <c r="C91" s="130"/>
      <c r="D91" s="130"/>
      <c r="E91" s="130"/>
      <c r="F91" s="130"/>
      <c r="G91" s="130"/>
      <c r="H91" s="130"/>
      <c r="I91" s="131"/>
      <c r="J91" s="130"/>
      <c r="K91" s="132"/>
      <c r="L91" s="132"/>
      <c r="M91" s="132"/>
      <c r="N91" s="132"/>
      <c r="O91" s="132"/>
      <c r="P91" s="132"/>
      <c r="Q91" s="132"/>
      <c r="R91" s="130"/>
      <c r="S91" s="130"/>
      <c r="T91" s="130"/>
      <c r="U91" s="130"/>
      <c r="V91" s="130"/>
      <c r="W91" s="130"/>
      <c r="X91" s="130"/>
      <c r="Y91" s="133"/>
      <c r="Z91" s="130"/>
      <c r="AA91" s="134"/>
      <c r="AB91" s="130"/>
      <c r="AC91" s="130"/>
      <c r="AD91" s="130"/>
      <c r="AE91" s="130"/>
    </row>
    <row r="92" spans="1:31" ht="14.25" customHeight="1" x14ac:dyDescent="0.3">
      <c r="A92" s="130"/>
      <c r="B92" s="130"/>
      <c r="C92" s="130"/>
      <c r="D92" s="130"/>
      <c r="E92" s="130"/>
      <c r="F92" s="130"/>
      <c r="G92" s="130"/>
      <c r="H92" s="130"/>
      <c r="I92" s="131"/>
      <c r="J92" s="130"/>
      <c r="K92" s="132"/>
      <c r="L92" s="132"/>
      <c r="M92" s="132"/>
      <c r="N92" s="132"/>
      <c r="O92" s="132"/>
      <c r="P92" s="132"/>
      <c r="Q92" s="132"/>
      <c r="R92" s="130"/>
      <c r="S92" s="130"/>
      <c r="T92" s="130"/>
      <c r="U92" s="130"/>
      <c r="V92" s="130"/>
      <c r="W92" s="130"/>
      <c r="X92" s="130"/>
      <c r="Y92" s="133"/>
      <c r="Z92" s="130"/>
      <c r="AA92" s="134"/>
      <c r="AB92" s="130"/>
      <c r="AC92" s="130"/>
      <c r="AD92" s="130"/>
      <c r="AE92" s="130"/>
    </row>
    <row r="93" spans="1:31" ht="14.25" customHeight="1" x14ac:dyDescent="0.3">
      <c r="A93" s="130"/>
      <c r="B93" s="130"/>
      <c r="C93" s="130"/>
      <c r="D93" s="130"/>
      <c r="E93" s="130"/>
      <c r="F93" s="130"/>
      <c r="G93" s="130"/>
      <c r="H93" s="130"/>
      <c r="I93" s="131"/>
      <c r="J93" s="130"/>
      <c r="K93" s="132"/>
      <c r="L93" s="132"/>
      <c r="M93" s="132"/>
      <c r="N93" s="132"/>
      <c r="O93" s="132"/>
      <c r="P93" s="132"/>
      <c r="Q93" s="132"/>
      <c r="R93" s="130"/>
      <c r="S93" s="130"/>
      <c r="T93" s="130"/>
      <c r="U93" s="130"/>
      <c r="V93" s="130"/>
      <c r="W93" s="130"/>
      <c r="X93" s="130"/>
      <c r="Y93" s="133"/>
      <c r="Z93" s="130"/>
      <c r="AA93" s="134"/>
      <c r="AB93" s="130"/>
      <c r="AC93" s="130"/>
      <c r="AD93" s="130"/>
      <c r="AE93" s="130"/>
    </row>
    <row r="94" spans="1:31" ht="14.25" customHeight="1" x14ac:dyDescent="0.3">
      <c r="A94" s="130"/>
      <c r="B94" s="130"/>
      <c r="C94" s="130"/>
      <c r="D94" s="130"/>
      <c r="E94" s="130"/>
      <c r="F94" s="130"/>
      <c r="G94" s="130"/>
      <c r="H94" s="130"/>
      <c r="I94" s="131"/>
      <c r="J94" s="130"/>
      <c r="K94" s="132"/>
      <c r="L94" s="132"/>
      <c r="M94" s="132"/>
      <c r="N94" s="132"/>
      <c r="O94" s="132"/>
      <c r="P94" s="132"/>
      <c r="Q94" s="132"/>
      <c r="R94" s="130"/>
      <c r="S94" s="130"/>
      <c r="T94" s="130"/>
      <c r="U94" s="130"/>
      <c r="V94" s="130"/>
      <c r="W94" s="130"/>
      <c r="X94" s="130"/>
      <c r="Y94" s="133"/>
      <c r="Z94" s="130"/>
      <c r="AA94" s="134"/>
      <c r="AB94" s="130"/>
      <c r="AC94" s="130"/>
      <c r="AD94" s="130"/>
      <c r="AE94" s="130"/>
    </row>
    <row r="95" spans="1:31" ht="14.25" customHeight="1" x14ac:dyDescent="0.3">
      <c r="A95" s="130"/>
      <c r="B95" s="130"/>
      <c r="C95" s="130"/>
      <c r="D95" s="130"/>
      <c r="E95" s="130"/>
      <c r="F95" s="130"/>
      <c r="G95" s="130"/>
      <c r="H95" s="130"/>
      <c r="I95" s="131"/>
      <c r="J95" s="130"/>
      <c r="K95" s="132"/>
      <c r="L95" s="132"/>
      <c r="M95" s="132"/>
      <c r="N95" s="132"/>
      <c r="O95" s="132"/>
      <c r="P95" s="132"/>
      <c r="Q95" s="132"/>
      <c r="R95" s="130"/>
      <c r="S95" s="130"/>
      <c r="T95" s="130"/>
      <c r="U95" s="130"/>
      <c r="V95" s="130"/>
      <c r="W95" s="130"/>
      <c r="X95" s="130"/>
      <c r="Y95" s="133"/>
      <c r="Z95" s="130"/>
      <c r="AA95" s="134"/>
      <c r="AB95" s="130"/>
      <c r="AC95" s="130"/>
      <c r="AD95" s="130"/>
      <c r="AE95" s="130"/>
    </row>
    <row r="96" spans="1:31" ht="14.25" customHeight="1" x14ac:dyDescent="0.3">
      <c r="A96" s="130"/>
      <c r="B96" s="130"/>
      <c r="C96" s="130"/>
      <c r="D96" s="130"/>
      <c r="E96" s="130"/>
      <c r="F96" s="130"/>
      <c r="G96" s="130"/>
      <c r="H96" s="130"/>
      <c r="I96" s="131"/>
      <c r="J96" s="130"/>
      <c r="K96" s="132"/>
      <c r="L96" s="132"/>
      <c r="M96" s="132"/>
      <c r="N96" s="132"/>
      <c r="O96" s="132"/>
      <c r="P96" s="132"/>
      <c r="Q96" s="132"/>
      <c r="R96" s="130"/>
      <c r="S96" s="130"/>
      <c r="T96" s="130"/>
      <c r="U96" s="130"/>
      <c r="V96" s="130"/>
      <c r="W96" s="130"/>
      <c r="X96" s="130"/>
      <c r="Y96" s="133"/>
      <c r="Z96" s="130"/>
      <c r="AA96" s="134"/>
      <c r="AB96" s="130"/>
      <c r="AC96" s="130"/>
      <c r="AD96" s="130"/>
      <c r="AE96" s="130"/>
    </row>
    <row r="97" spans="1:31" ht="14.25" customHeight="1" x14ac:dyDescent="0.3">
      <c r="A97" s="130"/>
      <c r="B97" s="130"/>
      <c r="C97" s="130"/>
      <c r="D97" s="130"/>
      <c r="E97" s="130"/>
      <c r="F97" s="130"/>
      <c r="G97" s="130"/>
      <c r="H97" s="130"/>
      <c r="I97" s="131"/>
      <c r="J97" s="130"/>
      <c r="K97" s="132"/>
      <c r="L97" s="132"/>
      <c r="M97" s="132"/>
      <c r="N97" s="132"/>
      <c r="O97" s="132"/>
      <c r="P97" s="132"/>
      <c r="Q97" s="132"/>
      <c r="R97" s="130"/>
      <c r="S97" s="130"/>
      <c r="T97" s="130"/>
      <c r="U97" s="130"/>
      <c r="V97" s="130"/>
      <c r="W97" s="130"/>
      <c r="X97" s="130"/>
      <c r="Y97" s="133"/>
      <c r="Z97" s="130"/>
      <c r="AA97" s="134"/>
      <c r="AB97" s="130"/>
      <c r="AC97" s="130"/>
      <c r="AD97" s="130"/>
      <c r="AE97" s="130"/>
    </row>
    <row r="98" spans="1:31" ht="14.25" customHeight="1" x14ac:dyDescent="0.3">
      <c r="A98" s="130"/>
      <c r="B98" s="130"/>
      <c r="C98" s="130"/>
      <c r="D98" s="130"/>
      <c r="E98" s="130"/>
      <c r="F98" s="130"/>
      <c r="G98" s="130"/>
      <c r="H98" s="130"/>
      <c r="I98" s="131"/>
      <c r="J98" s="130"/>
      <c r="K98" s="132"/>
      <c r="L98" s="132"/>
      <c r="M98" s="132"/>
      <c r="N98" s="132"/>
      <c r="O98" s="132"/>
      <c r="P98" s="132"/>
      <c r="Q98" s="132"/>
      <c r="R98" s="130"/>
      <c r="S98" s="130"/>
      <c r="T98" s="130"/>
      <c r="U98" s="130"/>
      <c r="V98" s="130"/>
      <c r="W98" s="130"/>
      <c r="X98" s="130"/>
      <c r="Y98" s="133"/>
      <c r="Z98" s="130"/>
      <c r="AA98" s="134"/>
      <c r="AB98" s="130"/>
      <c r="AC98" s="130"/>
      <c r="AD98" s="130"/>
      <c r="AE98" s="130"/>
    </row>
    <row r="99" spans="1:31" ht="14.25" customHeight="1" x14ac:dyDescent="0.3">
      <c r="A99" s="130"/>
      <c r="B99" s="130"/>
      <c r="C99" s="130"/>
      <c r="D99" s="130"/>
      <c r="E99" s="130"/>
      <c r="F99" s="130"/>
      <c r="G99" s="130"/>
      <c r="H99" s="130"/>
      <c r="I99" s="131"/>
      <c r="J99" s="130"/>
      <c r="K99" s="132"/>
      <c r="L99" s="132"/>
      <c r="M99" s="132"/>
      <c r="N99" s="132"/>
      <c r="O99" s="132"/>
      <c r="P99" s="132"/>
      <c r="Q99" s="132"/>
      <c r="R99" s="130"/>
      <c r="S99" s="130"/>
      <c r="T99" s="130"/>
      <c r="U99" s="130"/>
      <c r="V99" s="130"/>
      <c r="W99" s="130"/>
      <c r="X99" s="130"/>
      <c r="Y99" s="133"/>
      <c r="Z99" s="130"/>
      <c r="AA99" s="134"/>
      <c r="AB99" s="130"/>
      <c r="AC99" s="130"/>
      <c r="AD99" s="130"/>
      <c r="AE99" s="130"/>
    </row>
    <row r="100" spans="1:31" ht="14.25" customHeight="1" x14ac:dyDescent="0.3">
      <c r="A100" s="130"/>
      <c r="B100" s="130"/>
      <c r="C100" s="130"/>
      <c r="D100" s="130"/>
      <c r="E100" s="130"/>
      <c r="F100" s="130"/>
      <c r="G100" s="130"/>
      <c r="H100" s="130"/>
      <c r="I100" s="131"/>
      <c r="J100" s="130"/>
      <c r="K100" s="132"/>
      <c r="L100" s="132"/>
      <c r="M100" s="132"/>
      <c r="N100" s="132"/>
      <c r="O100" s="132"/>
      <c r="P100" s="132"/>
      <c r="Q100" s="132"/>
      <c r="R100" s="130"/>
      <c r="S100" s="130"/>
      <c r="T100" s="130"/>
      <c r="U100" s="130"/>
      <c r="V100" s="130"/>
      <c r="W100" s="130"/>
      <c r="X100" s="130"/>
      <c r="Y100" s="133"/>
      <c r="Z100" s="130"/>
      <c r="AA100" s="134"/>
      <c r="AB100" s="130"/>
      <c r="AC100" s="130"/>
      <c r="AD100" s="130"/>
      <c r="AE100" s="130"/>
    </row>
    <row r="101" spans="1:31" ht="14.25" customHeight="1" x14ac:dyDescent="0.3">
      <c r="A101" s="130"/>
      <c r="B101" s="130"/>
      <c r="C101" s="130"/>
      <c r="D101" s="130"/>
      <c r="E101" s="130"/>
      <c r="F101" s="130"/>
      <c r="G101" s="130"/>
      <c r="H101" s="130"/>
      <c r="I101" s="131"/>
      <c r="J101" s="130"/>
      <c r="K101" s="132"/>
      <c r="L101" s="132"/>
      <c r="M101" s="132"/>
      <c r="N101" s="132"/>
      <c r="O101" s="132"/>
      <c r="P101" s="132"/>
      <c r="Q101" s="132"/>
      <c r="R101" s="130"/>
      <c r="S101" s="130"/>
      <c r="T101" s="130"/>
      <c r="U101" s="130"/>
      <c r="V101" s="130"/>
      <c r="W101" s="130"/>
      <c r="X101" s="130"/>
      <c r="Y101" s="133"/>
      <c r="Z101" s="130"/>
      <c r="AA101" s="134"/>
      <c r="AB101" s="130"/>
      <c r="AC101" s="130"/>
      <c r="AD101" s="130"/>
      <c r="AE101" s="130"/>
    </row>
    <row r="102" spans="1:31" ht="14.25" customHeight="1" x14ac:dyDescent="0.3">
      <c r="A102" s="130"/>
      <c r="B102" s="130"/>
      <c r="C102" s="130"/>
      <c r="D102" s="130"/>
      <c r="E102" s="130"/>
      <c r="F102" s="130"/>
      <c r="G102" s="130"/>
      <c r="H102" s="130"/>
      <c r="I102" s="131"/>
      <c r="J102" s="130"/>
      <c r="K102" s="132"/>
      <c r="L102" s="132"/>
      <c r="M102" s="132"/>
      <c r="N102" s="132"/>
      <c r="O102" s="132"/>
      <c r="P102" s="132"/>
      <c r="Q102" s="132"/>
      <c r="R102" s="130"/>
      <c r="S102" s="130"/>
      <c r="T102" s="130"/>
      <c r="U102" s="130"/>
      <c r="V102" s="130"/>
      <c r="W102" s="130"/>
      <c r="X102" s="130"/>
      <c r="Y102" s="133"/>
      <c r="Z102" s="130"/>
      <c r="AA102" s="134"/>
      <c r="AB102" s="130"/>
      <c r="AC102" s="130"/>
      <c r="AD102" s="130"/>
      <c r="AE102" s="130"/>
    </row>
    <row r="103" spans="1:31" ht="14.25" customHeight="1" x14ac:dyDescent="0.3">
      <c r="A103" s="130"/>
      <c r="B103" s="130"/>
      <c r="C103" s="130"/>
      <c r="D103" s="130"/>
      <c r="E103" s="130"/>
      <c r="F103" s="130"/>
      <c r="G103" s="130"/>
      <c r="H103" s="130"/>
      <c r="I103" s="131"/>
      <c r="J103" s="130"/>
      <c r="K103" s="132"/>
      <c r="L103" s="132"/>
      <c r="M103" s="132"/>
      <c r="N103" s="132"/>
      <c r="O103" s="132"/>
      <c r="P103" s="132"/>
      <c r="Q103" s="132"/>
      <c r="R103" s="130"/>
      <c r="S103" s="130"/>
      <c r="T103" s="130"/>
      <c r="U103" s="130"/>
      <c r="V103" s="130"/>
      <c r="W103" s="130"/>
      <c r="X103" s="130"/>
      <c r="Y103" s="133"/>
      <c r="Z103" s="130"/>
      <c r="AA103" s="134"/>
      <c r="AB103" s="130"/>
      <c r="AC103" s="130"/>
      <c r="AD103" s="130"/>
      <c r="AE103" s="130"/>
    </row>
    <row r="104" spans="1:31" ht="14.25" customHeight="1" x14ac:dyDescent="0.3">
      <c r="A104" s="130"/>
      <c r="B104" s="130"/>
      <c r="C104" s="130"/>
      <c r="D104" s="130"/>
      <c r="E104" s="130"/>
      <c r="F104" s="130"/>
      <c r="G104" s="130"/>
      <c r="H104" s="130"/>
      <c r="I104" s="131"/>
      <c r="J104" s="130"/>
      <c r="K104" s="132"/>
      <c r="L104" s="132"/>
      <c r="M104" s="132"/>
      <c r="N104" s="132"/>
      <c r="O104" s="132"/>
      <c r="P104" s="132"/>
      <c r="Q104" s="132"/>
      <c r="R104" s="130"/>
      <c r="S104" s="130"/>
      <c r="T104" s="130"/>
      <c r="U104" s="130"/>
      <c r="V104" s="130"/>
      <c r="W104" s="130"/>
      <c r="X104" s="130"/>
      <c r="Y104" s="133"/>
      <c r="Z104" s="130"/>
      <c r="AA104" s="134"/>
      <c r="AB104" s="130"/>
      <c r="AC104" s="130"/>
      <c r="AD104" s="130"/>
      <c r="AE104" s="130"/>
    </row>
    <row r="105" spans="1:31" ht="14.25" customHeight="1" x14ac:dyDescent="0.3">
      <c r="A105" s="130"/>
      <c r="B105" s="130"/>
      <c r="C105" s="130"/>
      <c r="D105" s="130"/>
      <c r="E105" s="130"/>
      <c r="F105" s="130"/>
      <c r="G105" s="130"/>
      <c r="H105" s="130"/>
      <c r="I105" s="131"/>
      <c r="J105" s="130"/>
      <c r="K105" s="132"/>
      <c r="L105" s="132"/>
      <c r="M105" s="132"/>
      <c r="N105" s="132"/>
      <c r="O105" s="132"/>
      <c r="P105" s="132"/>
      <c r="Q105" s="132"/>
      <c r="R105" s="130"/>
      <c r="S105" s="130"/>
      <c r="T105" s="130"/>
      <c r="U105" s="130"/>
      <c r="V105" s="130"/>
      <c r="W105" s="130"/>
      <c r="X105" s="130"/>
      <c r="Y105" s="133"/>
      <c r="Z105" s="130"/>
      <c r="AA105" s="134"/>
      <c r="AB105" s="130"/>
      <c r="AC105" s="130"/>
      <c r="AD105" s="130"/>
      <c r="AE105" s="130"/>
    </row>
    <row r="106" spans="1:31" ht="14.25" customHeight="1" x14ac:dyDescent="0.3">
      <c r="A106" s="130"/>
      <c r="B106" s="130"/>
      <c r="C106" s="130"/>
      <c r="D106" s="130"/>
      <c r="E106" s="130"/>
      <c r="F106" s="130"/>
      <c r="G106" s="130"/>
      <c r="H106" s="130"/>
      <c r="I106" s="131"/>
      <c r="J106" s="130"/>
      <c r="K106" s="132"/>
      <c r="L106" s="132"/>
      <c r="M106" s="132"/>
      <c r="N106" s="132"/>
      <c r="O106" s="132"/>
      <c r="P106" s="132"/>
      <c r="Q106" s="132"/>
      <c r="R106" s="130"/>
      <c r="S106" s="130"/>
      <c r="T106" s="130"/>
      <c r="U106" s="130"/>
      <c r="V106" s="130"/>
      <c r="W106" s="130"/>
      <c r="X106" s="130"/>
      <c r="Y106" s="133"/>
      <c r="Z106" s="130"/>
      <c r="AA106" s="134"/>
      <c r="AB106" s="130"/>
      <c r="AC106" s="130"/>
      <c r="AD106" s="130"/>
      <c r="AE106" s="130"/>
    </row>
    <row r="107" spans="1:31" ht="14.25" customHeight="1" x14ac:dyDescent="0.3">
      <c r="A107" s="130"/>
      <c r="B107" s="130"/>
      <c r="C107" s="130"/>
      <c r="D107" s="130"/>
      <c r="E107" s="130"/>
      <c r="F107" s="130"/>
      <c r="G107" s="130"/>
      <c r="H107" s="130"/>
      <c r="I107" s="131"/>
      <c r="J107" s="130"/>
      <c r="K107" s="132"/>
      <c r="L107" s="132"/>
      <c r="M107" s="132"/>
      <c r="N107" s="132"/>
      <c r="O107" s="132"/>
      <c r="P107" s="132"/>
      <c r="Q107" s="132"/>
      <c r="R107" s="130"/>
      <c r="S107" s="130"/>
      <c r="T107" s="130"/>
      <c r="U107" s="130"/>
      <c r="V107" s="130"/>
      <c r="W107" s="130"/>
      <c r="X107" s="130"/>
      <c r="Y107" s="133"/>
      <c r="Z107" s="130"/>
      <c r="AA107" s="134"/>
      <c r="AB107" s="130"/>
      <c r="AC107" s="130"/>
      <c r="AD107" s="130"/>
      <c r="AE107" s="130"/>
    </row>
    <row r="108" spans="1:31" ht="14.25" customHeight="1" x14ac:dyDescent="0.3">
      <c r="A108" s="130"/>
      <c r="B108" s="130"/>
      <c r="C108" s="130"/>
      <c r="D108" s="130"/>
      <c r="E108" s="130"/>
      <c r="F108" s="130"/>
      <c r="G108" s="130"/>
      <c r="H108" s="130"/>
      <c r="I108" s="131"/>
      <c r="J108" s="130"/>
      <c r="K108" s="132"/>
      <c r="L108" s="132"/>
      <c r="M108" s="132"/>
      <c r="N108" s="132"/>
      <c r="O108" s="132"/>
      <c r="P108" s="132"/>
      <c r="Q108" s="132"/>
      <c r="R108" s="130"/>
      <c r="S108" s="130"/>
      <c r="T108" s="130"/>
      <c r="U108" s="130"/>
      <c r="V108" s="130"/>
      <c r="W108" s="130"/>
      <c r="X108" s="130"/>
      <c r="Y108" s="133"/>
      <c r="Z108" s="130"/>
      <c r="AA108" s="134"/>
      <c r="AB108" s="130"/>
      <c r="AC108" s="130"/>
      <c r="AD108" s="130"/>
      <c r="AE108" s="130"/>
    </row>
    <row r="109" spans="1:31" ht="14.25" customHeight="1" x14ac:dyDescent="0.3">
      <c r="A109" s="130"/>
      <c r="B109" s="130"/>
      <c r="C109" s="130"/>
      <c r="D109" s="130"/>
      <c r="E109" s="130"/>
      <c r="F109" s="130"/>
      <c r="G109" s="130"/>
      <c r="H109" s="130"/>
      <c r="I109" s="131"/>
      <c r="J109" s="130"/>
      <c r="K109" s="132"/>
      <c r="L109" s="132"/>
      <c r="M109" s="132"/>
      <c r="N109" s="132"/>
      <c r="O109" s="132"/>
      <c r="P109" s="132"/>
      <c r="Q109" s="132"/>
      <c r="R109" s="130"/>
      <c r="S109" s="130"/>
      <c r="T109" s="130"/>
      <c r="U109" s="130"/>
      <c r="V109" s="130"/>
      <c r="W109" s="130"/>
      <c r="X109" s="130"/>
      <c r="Y109" s="133"/>
      <c r="Z109" s="130"/>
      <c r="AA109" s="134"/>
      <c r="AB109" s="130"/>
      <c r="AC109" s="130"/>
      <c r="AD109" s="130"/>
      <c r="AE109" s="130"/>
    </row>
    <row r="110" spans="1:31" ht="14.25" customHeight="1" x14ac:dyDescent="0.3">
      <c r="A110" s="130"/>
      <c r="B110" s="130"/>
      <c r="C110" s="130"/>
      <c r="D110" s="130"/>
      <c r="E110" s="130"/>
      <c r="F110" s="130"/>
      <c r="G110" s="130"/>
      <c r="H110" s="130"/>
      <c r="I110" s="131"/>
      <c r="J110" s="130"/>
      <c r="K110" s="132"/>
      <c r="L110" s="132"/>
      <c r="M110" s="132"/>
      <c r="N110" s="132"/>
      <c r="O110" s="132"/>
      <c r="P110" s="132"/>
      <c r="Q110" s="132"/>
      <c r="R110" s="130"/>
      <c r="S110" s="130"/>
      <c r="T110" s="130"/>
      <c r="U110" s="130"/>
      <c r="V110" s="130"/>
      <c r="W110" s="130"/>
      <c r="X110" s="130"/>
      <c r="Y110" s="133"/>
      <c r="Z110" s="130"/>
      <c r="AA110" s="134"/>
      <c r="AB110" s="130"/>
      <c r="AC110" s="130"/>
      <c r="AD110" s="130"/>
      <c r="AE110" s="130"/>
    </row>
    <row r="111" spans="1:31" ht="14.25" customHeight="1" x14ac:dyDescent="0.3">
      <c r="A111" s="130"/>
      <c r="B111" s="130"/>
      <c r="C111" s="130"/>
      <c r="D111" s="130"/>
      <c r="E111" s="130"/>
      <c r="F111" s="130"/>
      <c r="G111" s="130"/>
      <c r="H111" s="130"/>
      <c r="I111" s="131"/>
      <c r="J111" s="130"/>
      <c r="K111" s="132"/>
      <c r="L111" s="132"/>
      <c r="M111" s="132"/>
      <c r="N111" s="132"/>
      <c r="O111" s="132"/>
      <c r="P111" s="132"/>
      <c r="Q111" s="132"/>
      <c r="R111" s="130"/>
      <c r="S111" s="130"/>
      <c r="T111" s="130"/>
      <c r="U111" s="130"/>
      <c r="V111" s="130"/>
      <c r="W111" s="130"/>
      <c r="X111" s="130"/>
      <c r="Y111" s="133"/>
      <c r="Z111" s="130"/>
      <c r="AA111" s="134"/>
      <c r="AB111" s="130"/>
      <c r="AC111" s="130"/>
      <c r="AD111" s="130"/>
      <c r="AE111" s="130"/>
    </row>
    <row r="112" spans="1:31" ht="14.25" customHeight="1" x14ac:dyDescent="0.3">
      <c r="A112" s="130"/>
      <c r="B112" s="130"/>
      <c r="C112" s="130"/>
      <c r="D112" s="130"/>
      <c r="E112" s="130"/>
      <c r="F112" s="130"/>
      <c r="G112" s="130"/>
      <c r="H112" s="130"/>
      <c r="I112" s="131"/>
      <c r="J112" s="130"/>
      <c r="K112" s="132"/>
      <c r="L112" s="132"/>
      <c r="M112" s="132"/>
      <c r="N112" s="132"/>
      <c r="O112" s="132"/>
      <c r="P112" s="132"/>
      <c r="Q112" s="132"/>
      <c r="R112" s="130"/>
      <c r="S112" s="130"/>
      <c r="T112" s="130"/>
      <c r="U112" s="130"/>
      <c r="V112" s="130"/>
      <c r="W112" s="130"/>
      <c r="X112" s="130"/>
      <c r="Y112" s="133"/>
      <c r="Z112" s="130"/>
      <c r="AA112" s="134"/>
      <c r="AB112" s="130"/>
      <c r="AC112" s="130"/>
      <c r="AD112" s="130"/>
      <c r="AE112" s="130"/>
    </row>
    <row r="113" spans="1:31" ht="14.25" customHeight="1" x14ac:dyDescent="0.3">
      <c r="A113" s="130"/>
      <c r="B113" s="130"/>
      <c r="C113" s="130"/>
      <c r="D113" s="130"/>
      <c r="E113" s="130"/>
      <c r="F113" s="130"/>
      <c r="G113" s="130"/>
      <c r="H113" s="130"/>
      <c r="I113" s="131"/>
      <c r="J113" s="130"/>
      <c r="K113" s="132"/>
      <c r="L113" s="132"/>
      <c r="M113" s="132"/>
      <c r="N113" s="132"/>
      <c r="O113" s="132"/>
      <c r="P113" s="132"/>
      <c r="Q113" s="132"/>
      <c r="R113" s="130"/>
      <c r="S113" s="130"/>
      <c r="T113" s="130"/>
      <c r="U113" s="130"/>
      <c r="V113" s="130"/>
      <c r="W113" s="130"/>
      <c r="X113" s="130"/>
      <c r="Y113" s="133"/>
      <c r="Z113" s="130"/>
      <c r="AA113" s="134"/>
      <c r="AB113" s="130"/>
      <c r="AC113" s="130"/>
      <c r="AD113" s="130"/>
      <c r="AE113" s="130"/>
    </row>
    <row r="114" spans="1:31" ht="14.25" customHeight="1" x14ac:dyDescent="0.3">
      <c r="A114" s="130"/>
      <c r="B114" s="130"/>
      <c r="C114" s="130"/>
      <c r="D114" s="130"/>
      <c r="E114" s="130"/>
      <c r="F114" s="130"/>
      <c r="G114" s="130"/>
      <c r="H114" s="130"/>
      <c r="I114" s="131"/>
      <c r="J114" s="130"/>
      <c r="K114" s="132"/>
      <c r="L114" s="132"/>
      <c r="M114" s="132"/>
      <c r="N114" s="132"/>
      <c r="O114" s="132"/>
      <c r="P114" s="132"/>
      <c r="Q114" s="132"/>
      <c r="R114" s="130"/>
      <c r="S114" s="130"/>
      <c r="T114" s="130"/>
      <c r="U114" s="130"/>
      <c r="V114" s="130"/>
      <c r="W114" s="130"/>
      <c r="X114" s="130"/>
      <c r="Y114" s="133"/>
      <c r="Z114" s="130"/>
      <c r="AA114" s="134"/>
      <c r="AB114" s="130"/>
      <c r="AC114" s="130"/>
      <c r="AD114" s="130"/>
      <c r="AE114" s="130"/>
    </row>
    <row r="115" spans="1:31" ht="14.25" customHeight="1" x14ac:dyDescent="0.3">
      <c r="A115" s="130"/>
      <c r="B115" s="130"/>
      <c r="C115" s="130"/>
      <c r="D115" s="130"/>
      <c r="E115" s="130"/>
      <c r="F115" s="130"/>
      <c r="G115" s="130"/>
      <c r="H115" s="130"/>
      <c r="I115" s="131"/>
      <c r="J115" s="130"/>
      <c r="K115" s="132"/>
      <c r="L115" s="132"/>
      <c r="M115" s="132"/>
      <c r="N115" s="132"/>
      <c r="O115" s="132"/>
      <c r="P115" s="132"/>
      <c r="Q115" s="132"/>
      <c r="R115" s="130"/>
      <c r="S115" s="130"/>
      <c r="T115" s="130"/>
      <c r="U115" s="130"/>
      <c r="V115" s="130"/>
      <c r="W115" s="130"/>
      <c r="X115" s="130"/>
      <c r="Y115" s="133"/>
      <c r="Z115" s="130"/>
      <c r="AA115" s="134"/>
      <c r="AB115" s="130"/>
      <c r="AC115" s="130"/>
      <c r="AD115" s="130"/>
      <c r="AE115" s="130"/>
    </row>
    <row r="116" spans="1:31" ht="14.25" customHeight="1" x14ac:dyDescent="0.3">
      <c r="A116" s="130"/>
      <c r="B116" s="130"/>
      <c r="C116" s="130"/>
      <c r="D116" s="130"/>
      <c r="E116" s="130"/>
      <c r="F116" s="130"/>
      <c r="G116" s="130"/>
      <c r="H116" s="130"/>
      <c r="I116" s="131"/>
      <c r="J116" s="130"/>
      <c r="K116" s="132"/>
      <c r="L116" s="132"/>
      <c r="M116" s="132"/>
      <c r="N116" s="132"/>
      <c r="O116" s="132"/>
      <c r="P116" s="132"/>
      <c r="Q116" s="132"/>
      <c r="R116" s="130"/>
      <c r="S116" s="130"/>
      <c r="T116" s="130"/>
      <c r="U116" s="130"/>
      <c r="V116" s="130"/>
      <c r="W116" s="130"/>
      <c r="X116" s="130"/>
      <c r="Y116" s="133"/>
      <c r="Z116" s="130"/>
      <c r="AA116" s="134"/>
      <c r="AB116" s="130"/>
      <c r="AC116" s="130"/>
      <c r="AD116" s="130"/>
      <c r="AE116" s="130"/>
    </row>
    <row r="117" spans="1:31" ht="14.25" customHeight="1" x14ac:dyDescent="0.3">
      <c r="A117" s="130"/>
      <c r="B117" s="130"/>
      <c r="C117" s="130"/>
      <c r="D117" s="130"/>
      <c r="E117" s="130"/>
      <c r="F117" s="130"/>
      <c r="G117" s="130"/>
      <c r="H117" s="130"/>
      <c r="I117" s="131"/>
      <c r="J117" s="130"/>
      <c r="K117" s="132"/>
      <c r="L117" s="132"/>
      <c r="M117" s="132"/>
      <c r="N117" s="132"/>
      <c r="O117" s="132"/>
      <c r="P117" s="132"/>
      <c r="Q117" s="132"/>
      <c r="R117" s="130"/>
      <c r="S117" s="130"/>
      <c r="T117" s="130"/>
      <c r="U117" s="130"/>
      <c r="V117" s="130"/>
      <c r="W117" s="130"/>
      <c r="X117" s="130"/>
      <c r="Y117" s="133"/>
      <c r="Z117" s="130"/>
      <c r="AA117" s="134"/>
      <c r="AB117" s="130"/>
      <c r="AC117" s="130"/>
      <c r="AD117" s="130"/>
      <c r="AE117" s="130"/>
    </row>
    <row r="118" spans="1:31" ht="14.25" customHeight="1" x14ac:dyDescent="0.3">
      <c r="A118" s="130"/>
      <c r="B118" s="130"/>
      <c r="C118" s="130"/>
      <c r="D118" s="130"/>
      <c r="E118" s="130"/>
      <c r="F118" s="130"/>
      <c r="G118" s="130"/>
      <c r="H118" s="130"/>
      <c r="I118" s="131"/>
      <c r="J118" s="130"/>
      <c r="K118" s="132"/>
      <c r="L118" s="132"/>
      <c r="M118" s="132"/>
      <c r="N118" s="132"/>
      <c r="O118" s="132"/>
      <c r="P118" s="132"/>
      <c r="Q118" s="132"/>
      <c r="R118" s="130"/>
      <c r="S118" s="130"/>
      <c r="T118" s="130"/>
      <c r="U118" s="130"/>
      <c r="V118" s="130"/>
      <c r="W118" s="130"/>
      <c r="X118" s="130"/>
      <c r="Y118" s="133"/>
      <c r="Z118" s="130"/>
      <c r="AA118" s="134"/>
      <c r="AB118" s="130"/>
      <c r="AC118" s="130"/>
      <c r="AD118" s="130"/>
      <c r="AE118" s="130"/>
    </row>
    <row r="119" spans="1:31" ht="14.25" customHeight="1" x14ac:dyDescent="0.3">
      <c r="A119" s="130"/>
      <c r="B119" s="130"/>
      <c r="C119" s="130"/>
      <c r="D119" s="130"/>
      <c r="E119" s="130"/>
      <c r="F119" s="130"/>
      <c r="G119" s="130"/>
      <c r="H119" s="130"/>
      <c r="I119" s="131"/>
      <c r="J119" s="130"/>
      <c r="K119" s="132"/>
      <c r="L119" s="132"/>
      <c r="M119" s="132"/>
      <c r="N119" s="132"/>
      <c r="O119" s="132"/>
      <c r="P119" s="132"/>
      <c r="Q119" s="132"/>
      <c r="R119" s="130"/>
      <c r="S119" s="130"/>
      <c r="T119" s="130"/>
      <c r="U119" s="130"/>
      <c r="V119" s="130"/>
      <c r="W119" s="130"/>
      <c r="X119" s="130"/>
      <c r="Y119" s="133"/>
      <c r="Z119" s="130"/>
      <c r="AA119" s="134"/>
      <c r="AB119" s="130"/>
      <c r="AC119" s="130"/>
      <c r="AD119" s="130"/>
      <c r="AE119" s="130"/>
    </row>
    <row r="120" spans="1:31" ht="14.25" customHeight="1" x14ac:dyDescent="0.3">
      <c r="A120" s="130"/>
      <c r="B120" s="130"/>
      <c r="C120" s="130"/>
      <c r="D120" s="130"/>
      <c r="E120" s="130"/>
      <c r="F120" s="130"/>
      <c r="G120" s="130"/>
      <c r="H120" s="130"/>
      <c r="I120" s="131"/>
      <c r="J120" s="130"/>
      <c r="K120" s="132"/>
      <c r="L120" s="132"/>
      <c r="M120" s="132"/>
      <c r="N120" s="132"/>
      <c r="O120" s="132"/>
      <c r="P120" s="132"/>
      <c r="Q120" s="132"/>
      <c r="R120" s="130"/>
      <c r="S120" s="130"/>
      <c r="T120" s="130"/>
      <c r="U120" s="130"/>
      <c r="V120" s="130"/>
      <c r="W120" s="130"/>
      <c r="X120" s="130"/>
      <c r="Y120" s="133"/>
      <c r="Z120" s="130"/>
      <c r="AA120" s="134"/>
      <c r="AB120" s="130"/>
      <c r="AC120" s="130"/>
      <c r="AD120" s="130"/>
      <c r="AE120" s="130"/>
    </row>
    <row r="121" spans="1:31" ht="14.25" customHeight="1" x14ac:dyDescent="0.3">
      <c r="A121" s="130"/>
      <c r="B121" s="130"/>
      <c r="C121" s="130"/>
      <c r="D121" s="130"/>
      <c r="E121" s="130"/>
      <c r="F121" s="130"/>
      <c r="G121" s="130"/>
      <c r="H121" s="130"/>
      <c r="I121" s="131"/>
      <c r="J121" s="130"/>
      <c r="K121" s="132"/>
      <c r="L121" s="132"/>
      <c r="M121" s="132"/>
      <c r="N121" s="132"/>
      <c r="O121" s="132"/>
      <c r="P121" s="132"/>
      <c r="Q121" s="132"/>
      <c r="R121" s="130"/>
      <c r="S121" s="130"/>
      <c r="T121" s="130"/>
      <c r="U121" s="130"/>
      <c r="V121" s="130"/>
      <c r="W121" s="130"/>
      <c r="X121" s="130"/>
      <c r="Y121" s="133"/>
      <c r="Z121" s="130"/>
      <c r="AA121" s="134"/>
      <c r="AB121" s="130"/>
      <c r="AC121" s="130"/>
      <c r="AD121" s="130"/>
      <c r="AE121" s="130"/>
    </row>
    <row r="122" spans="1:31" ht="14.25" customHeight="1" x14ac:dyDescent="0.3">
      <c r="A122" s="130"/>
      <c r="B122" s="130"/>
      <c r="C122" s="130"/>
      <c r="D122" s="130"/>
      <c r="E122" s="130"/>
      <c r="F122" s="130"/>
      <c r="G122" s="130"/>
      <c r="H122" s="130"/>
      <c r="I122" s="131"/>
      <c r="J122" s="130"/>
      <c r="K122" s="132"/>
      <c r="L122" s="132"/>
      <c r="M122" s="132"/>
      <c r="N122" s="132"/>
      <c r="O122" s="132"/>
      <c r="P122" s="132"/>
      <c r="Q122" s="132"/>
      <c r="R122" s="130"/>
      <c r="S122" s="130"/>
      <c r="T122" s="130"/>
      <c r="U122" s="130"/>
      <c r="V122" s="130"/>
      <c r="W122" s="130"/>
      <c r="X122" s="130"/>
      <c r="Y122" s="133"/>
      <c r="Z122" s="130"/>
      <c r="AA122" s="134"/>
      <c r="AB122" s="130"/>
      <c r="AC122" s="130"/>
      <c r="AD122" s="130"/>
      <c r="AE122" s="130"/>
    </row>
    <row r="123" spans="1:31" ht="14.25" customHeight="1" x14ac:dyDescent="0.3">
      <c r="A123" s="130"/>
      <c r="B123" s="130"/>
      <c r="C123" s="130"/>
      <c r="D123" s="130"/>
      <c r="E123" s="130"/>
      <c r="F123" s="130"/>
      <c r="G123" s="130"/>
      <c r="H123" s="130"/>
      <c r="I123" s="131"/>
      <c r="J123" s="130"/>
      <c r="K123" s="132"/>
      <c r="L123" s="132"/>
      <c r="M123" s="132"/>
      <c r="N123" s="132"/>
      <c r="O123" s="132"/>
      <c r="P123" s="132"/>
      <c r="Q123" s="132"/>
      <c r="R123" s="130"/>
      <c r="S123" s="130"/>
      <c r="T123" s="130"/>
      <c r="U123" s="130"/>
      <c r="V123" s="130"/>
      <c r="W123" s="130"/>
      <c r="X123" s="130"/>
      <c r="Y123" s="133"/>
      <c r="Z123" s="130"/>
      <c r="AA123" s="134"/>
      <c r="AB123" s="130"/>
      <c r="AC123" s="130"/>
      <c r="AD123" s="130"/>
      <c r="AE123" s="130"/>
    </row>
    <row r="124" spans="1:31" ht="14.25" customHeight="1" x14ac:dyDescent="0.3">
      <c r="A124" s="130"/>
      <c r="B124" s="130"/>
      <c r="C124" s="130"/>
      <c r="D124" s="130"/>
      <c r="E124" s="130"/>
      <c r="F124" s="130"/>
      <c r="G124" s="130"/>
      <c r="H124" s="130"/>
      <c r="I124" s="131"/>
      <c r="J124" s="130"/>
      <c r="K124" s="132"/>
      <c r="L124" s="132"/>
      <c r="M124" s="132"/>
      <c r="N124" s="132"/>
      <c r="O124" s="132"/>
      <c r="P124" s="132"/>
      <c r="Q124" s="132"/>
      <c r="R124" s="130"/>
      <c r="S124" s="130"/>
      <c r="T124" s="130"/>
      <c r="U124" s="130"/>
      <c r="V124" s="130"/>
      <c r="W124" s="130"/>
      <c r="X124" s="130"/>
      <c r="Y124" s="133"/>
      <c r="Z124" s="130"/>
      <c r="AA124" s="134"/>
      <c r="AB124" s="130"/>
      <c r="AC124" s="130"/>
      <c r="AD124" s="130"/>
      <c r="AE124" s="130"/>
    </row>
    <row r="125" spans="1:31" ht="14.25" customHeight="1" x14ac:dyDescent="0.3">
      <c r="A125" s="130"/>
      <c r="B125" s="130"/>
      <c r="C125" s="130"/>
      <c r="D125" s="130"/>
      <c r="E125" s="130"/>
      <c r="F125" s="130"/>
      <c r="G125" s="130"/>
      <c r="H125" s="130"/>
      <c r="I125" s="131"/>
      <c r="J125" s="130"/>
      <c r="K125" s="132"/>
      <c r="L125" s="132"/>
      <c r="M125" s="132"/>
      <c r="N125" s="132"/>
      <c r="O125" s="132"/>
      <c r="P125" s="132"/>
      <c r="Q125" s="132"/>
      <c r="R125" s="130"/>
      <c r="S125" s="130"/>
      <c r="T125" s="130"/>
      <c r="U125" s="130"/>
      <c r="V125" s="130"/>
      <c r="W125" s="130"/>
      <c r="X125" s="130"/>
      <c r="Y125" s="133"/>
      <c r="Z125" s="130"/>
      <c r="AA125" s="134"/>
      <c r="AB125" s="130"/>
      <c r="AC125" s="130"/>
      <c r="AD125" s="130"/>
      <c r="AE125" s="130"/>
    </row>
    <row r="126" spans="1:31" ht="14.25" customHeight="1" x14ac:dyDescent="0.3">
      <c r="A126" s="130"/>
      <c r="B126" s="130"/>
      <c r="C126" s="130"/>
      <c r="D126" s="130"/>
      <c r="E126" s="130"/>
      <c r="F126" s="130"/>
      <c r="G126" s="130"/>
      <c r="H126" s="130"/>
      <c r="I126" s="131"/>
      <c r="J126" s="130"/>
      <c r="K126" s="132"/>
      <c r="L126" s="132"/>
      <c r="M126" s="132"/>
      <c r="N126" s="132"/>
      <c r="O126" s="132"/>
      <c r="P126" s="132"/>
      <c r="Q126" s="132"/>
      <c r="R126" s="130"/>
      <c r="S126" s="130"/>
      <c r="T126" s="130"/>
      <c r="U126" s="130"/>
      <c r="V126" s="130"/>
      <c r="W126" s="130"/>
      <c r="X126" s="130"/>
      <c r="Y126" s="133"/>
      <c r="Z126" s="130"/>
      <c r="AA126" s="134"/>
      <c r="AB126" s="130"/>
      <c r="AC126" s="130"/>
      <c r="AD126" s="130"/>
      <c r="AE126" s="130"/>
    </row>
    <row r="127" spans="1:31" ht="14.25" customHeight="1" x14ac:dyDescent="0.3">
      <c r="A127" s="130"/>
      <c r="B127" s="130"/>
      <c r="C127" s="130"/>
      <c r="D127" s="130"/>
      <c r="E127" s="130"/>
      <c r="F127" s="130"/>
      <c r="G127" s="130"/>
      <c r="H127" s="130"/>
      <c r="I127" s="131"/>
      <c r="J127" s="130"/>
      <c r="K127" s="132"/>
      <c r="L127" s="132"/>
      <c r="M127" s="132"/>
      <c r="N127" s="132"/>
      <c r="O127" s="132"/>
      <c r="P127" s="132"/>
      <c r="Q127" s="132"/>
      <c r="R127" s="130"/>
      <c r="S127" s="130"/>
      <c r="T127" s="130"/>
      <c r="U127" s="130"/>
      <c r="V127" s="130"/>
      <c r="W127" s="130"/>
      <c r="X127" s="130"/>
      <c r="Y127" s="133"/>
      <c r="Z127" s="130"/>
      <c r="AA127" s="134"/>
      <c r="AB127" s="130"/>
      <c r="AC127" s="130"/>
      <c r="AD127" s="130"/>
      <c r="AE127" s="130"/>
    </row>
    <row r="128" spans="1:31" ht="14.25" customHeight="1" x14ac:dyDescent="0.3">
      <c r="A128" s="130"/>
      <c r="B128" s="130"/>
      <c r="C128" s="130"/>
      <c r="D128" s="130"/>
      <c r="E128" s="130"/>
      <c r="F128" s="130"/>
      <c r="G128" s="130"/>
      <c r="H128" s="130"/>
      <c r="I128" s="131"/>
      <c r="J128" s="130"/>
      <c r="K128" s="132"/>
      <c r="L128" s="132"/>
      <c r="M128" s="132"/>
      <c r="N128" s="132"/>
      <c r="O128" s="132"/>
      <c r="P128" s="132"/>
      <c r="Q128" s="132"/>
      <c r="R128" s="130"/>
      <c r="S128" s="130"/>
      <c r="T128" s="130"/>
      <c r="U128" s="130"/>
      <c r="V128" s="130"/>
      <c r="W128" s="130"/>
      <c r="X128" s="130"/>
      <c r="Y128" s="133"/>
      <c r="Z128" s="130"/>
      <c r="AA128" s="134"/>
      <c r="AB128" s="130"/>
      <c r="AC128" s="130"/>
      <c r="AD128" s="130"/>
      <c r="AE128" s="130"/>
    </row>
    <row r="129" spans="1:31" ht="14.25" customHeight="1" x14ac:dyDescent="0.3">
      <c r="A129" s="130"/>
      <c r="B129" s="130"/>
      <c r="C129" s="130"/>
      <c r="D129" s="130"/>
      <c r="E129" s="130"/>
      <c r="F129" s="130"/>
      <c r="G129" s="130"/>
      <c r="H129" s="130"/>
      <c r="I129" s="131"/>
      <c r="J129" s="130"/>
      <c r="K129" s="132"/>
      <c r="L129" s="132"/>
      <c r="M129" s="132"/>
      <c r="N129" s="132"/>
      <c r="O129" s="132"/>
      <c r="P129" s="132"/>
      <c r="Q129" s="132"/>
      <c r="R129" s="130"/>
      <c r="S129" s="130"/>
      <c r="T129" s="130"/>
      <c r="U129" s="130"/>
      <c r="V129" s="130"/>
      <c r="W129" s="130"/>
      <c r="X129" s="130"/>
      <c r="Y129" s="133"/>
      <c r="Z129" s="130"/>
      <c r="AA129" s="134"/>
      <c r="AB129" s="130"/>
      <c r="AC129" s="130"/>
      <c r="AD129" s="130"/>
      <c r="AE129" s="130"/>
    </row>
    <row r="130" spans="1:31" ht="14.25" customHeight="1" x14ac:dyDescent="0.3">
      <c r="A130" s="130"/>
      <c r="B130" s="130"/>
      <c r="C130" s="130"/>
      <c r="D130" s="130"/>
      <c r="E130" s="130"/>
      <c r="F130" s="130"/>
      <c r="G130" s="130"/>
      <c r="H130" s="130"/>
      <c r="I130" s="131"/>
      <c r="J130" s="130"/>
      <c r="K130" s="132"/>
      <c r="L130" s="132"/>
      <c r="M130" s="132"/>
      <c r="N130" s="132"/>
      <c r="O130" s="132"/>
      <c r="P130" s="132"/>
      <c r="Q130" s="132"/>
      <c r="R130" s="130"/>
      <c r="S130" s="130"/>
      <c r="T130" s="130"/>
      <c r="U130" s="130"/>
      <c r="V130" s="130"/>
      <c r="W130" s="130"/>
      <c r="X130" s="130"/>
      <c r="Y130" s="133"/>
      <c r="Z130" s="130"/>
      <c r="AA130" s="134"/>
      <c r="AB130" s="130"/>
      <c r="AC130" s="130"/>
      <c r="AD130" s="130"/>
      <c r="AE130" s="130"/>
    </row>
    <row r="131" spans="1:31" ht="14.25" customHeight="1" x14ac:dyDescent="0.3">
      <c r="A131" s="130"/>
      <c r="B131" s="130"/>
      <c r="C131" s="130"/>
      <c r="D131" s="130"/>
      <c r="E131" s="130"/>
      <c r="F131" s="130"/>
      <c r="G131" s="130"/>
      <c r="H131" s="130"/>
      <c r="I131" s="131"/>
      <c r="J131" s="130"/>
      <c r="K131" s="132"/>
      <c r="L131" s="132"/>
      <c r="M131" s="132"/>
      <c r="N131" s="132"/>
      <c r="O131" s="132"/>
      <c r="P131" s="132"/>
      <c r="Q131" s="132"/>
      <c r="R131" s="130"/>
      <c r="S131" s="130"/>
      <c r="T131" s="130"/>
      <c r="U131" s="130"/>
      <c r="V131" s="130"/>
      <c r="W131" s="130"/>
      <c r="X131" s="130"/>
      <c r="Y131" s="133"/>
      <c r="Z131" s="130"/>
      <c r="AA131" s="134"/>
      <c r="AB131" s="130"/>
      <c r="AC131" s="130"/>
      <c r="AD131" s="130"/>
      <c r="AE131" s="130"/>
    </row>
    <row r="132" spans="1:31" ht="14.25" customHeight="1" x14ac:dyDescent="0.3">
      <c r="A132" s="130"/>
      <c r="B132" s="130"/>
      <c r="C132" s="130"/>
      <c r="D132" s="130"/>
      <c r="E132" s="130"/>
      <c r="F132" s="130"/>
      <c r="G132" s="130"/>
      <c r="H132" s="130"/>
      <c r="I132" s="131"/>
      <c r="J132" s="130"/>
      <c r="K132" s="132"/>
      <c r="L132" s="132"/>
      <c r="M132" s="132"/>
      <c r="N132" s="132"/>
      <c r="O132" s="132"/>
      <c r="P132" s="132"/>
      <c r="Q132" s="132"/>
      <c r="R132" s="130"/>
      <c r="S132" s="130"/>
      <c r="T132" s="130"/>
      <c r="U132" s="130"/>
      <c r="V132" s="130"/>
      <c r="W132" s="130"/>
      <c r="X132" s="130"/>
      <c r="Y132" s="133"/>
      <c r="Z132" s="130"/>
      <c r="AA132" s="134"/>
      <c r="AB132" s="130"/>
      <c r="AC132" s="130"/>
      <c r="AD132" s="130"/>
      <c r="AE132" s="130"/>
    </row>
    <row r="133" spans="1:31" ht="14.25" customHeight="1" x14ac:dyDescent="0.3">
      <c r="A133" s="130"/>
      <c r="B133" s="130"/>
      <c r="C133" s="130"/>
      <c r="D133" s="130"/>
      <c r="E133" s="130"/>
      <c r="F133" s="130"/>
      <c r="G133" s="130"/>
      <c r="H133" s="130"/>
      <c r="I133" s="131"/>
      <c r="J133" s="130"/>
      <c r="K133" s="132"/>
      <c r="L133" s="132"/>
      <c r="M133" s="132"/>
      <c r="N133" s="132"/>
      <c r="O133" s="132"/>
      <c r="P133" s="132"/>
      <c r="Q133" s="132"/>
      <c r="R133" s="130"/>
      <c r="S133" s="130"/>
      <c r="T133" s="130"/>
      <c r="U133" s="130"/>
      <c r="V133" s="130"/>
      <c r="W133" s="130"/>
      <c r="X133" s="130"/>
      <c r="Y133" s="133"/>
      <c r="Z133" s="130"/>
      <c r="AA133" s="134"/>
      <c r="AB133" s="130"/>
      <c r="AC133" s="130"/>
      <c r="AD133" s="130"/>
      <c r="AE133" s="130"/>
    </row>
    <row r="134" spans="1:31" ht="14.25" customHeight="1" x14ac:dyDescent="0.3">
      <c r="A134" s="130"/>
      <c r="B134" s="130"/>
      <c r="C134" s="130"/>
      <c r="D134" s="130"/>
      <c r="E134" s="130"/>
      <c r="F134" s="130"/>
      <c r="G134" s="130"/>
      <c r="H134" s="130"/>
      <c r="I134" s="131"/>
      <c r="J134" s="130"/>
      <c r="K134" s="132"/>
      <c r="L134" s="132"/>
      <c r="M134" s="132"/>
      <c r="N134" s="132"/>
      <c r="O134" s="132"/>
      <c r="P134" s="132"/>
      <c r="Q134" s="132"/>
      <c r="R134" s="130"/>
      <c r="S134" s="130"/>
      <c r="T134" s="130"/>
      <c r="U134" s="130"/>
      <c r="V134" s="130"/>
      <c r="W134" s="130"/>
      <c r="X134" s="130"/>
      <c r="Y134" s="133"/>
      <c r="Z134" s="130"/>
      <c r="AA134" s="134"/>
      <c r="AB134" s="130"/>
      <c r="AC134" s="130"/>
      <c r="AD134" s="130"/>
      <c r="AE134" s="130"/>
    </row>
    <row r="135" spans="1:31" ht="14.25" customHeight="1" x14ac:dyDescent="0.3">
      <c r="A135" s="130"/>
      <c r="B135" s="130"/>
      <c r="C135" s="130"/>
      <c r="D135" s="130"/>
      <c r="E135" s="130"/>
      <c r="F135" s="130"/>
      <c r="G135" s="130"/>
      <c r="H135" s="130"/>
      <c r="I135" s="131"/>
      <c r="J135" s="130"/>
      <c r="K135" s="132"/>
      <c r="L135" s="132"/>
      <c r="M135" s="132"/>
      <c r="N135" s="132"/>
      <c r="O135" s="132"/>
      <c r="P135" s="132"/>
      <c r="Q135" s="132"/>
      <c r="R135" s="130"/>
      <c r="S135" s="130"/>
      <c r="T135" s="130"/>
      <c r="U135" s="130"/>
      <c r="V135" s="130"/>
      <c r="W135" s="130"/>
      <c r="X135" s="130"/>
      <c r="Y135" s="133"/>
      <c r="Z135" s="130"/>
      <c r="AA135" s="134"/>
      <c r="AB135" s="130"/>
      <c r="AC135" s="130"/>
      <c r="AD135" s="130"/>
      <c r="AE135" s="130"/>
    </row>
    <row r="136" spans="1:31" ht="14.25" customHeight="1" x14ac:dyDescent="0.3">
      <c r="A136" s="130"/>
      <c r="B136" s="130"/>
      <c r="C136" s="130"/>
      <c r="D136" s="130"/>
      <c r="E136" s="130"/>
      <c r="F136" s="130"/>
      <c r="G136" s="130"/>
      <c r="H136" s="130"/>
      <c r="I136" s="131"/>
      <c r="J136" s="130"/>
      <c r="K136" s="132"/>
      <c r="L136" s="132"/>
      <c r="M136" s="132"/>
      <c r="N136" s="132"/>
      <c r="O136" s="132"/>
      <c r="P136" s="132"/>
      <c r="Q136" s="132"/>
      <c r="R136" s="130"/>
      <c r="S136" s="130"/>
      <c r="T136" s="130"/>
      <c r="U136" s="130"/>
      <c r="V136" s="130"/>
      <c r="W136" s="130"/>
      <c r="X136" s="130"/>
      <c r="Y136" s="133"/>
      <c r="Z136" s="130"/>
      <c r="AA136" s="134"/>
      <c r="AB136" s="130"/>
      <c r="AC136" s="130"/>
      <c r="AD136" s="130"/>
      <c r="AE136" s="130"/>
    </row>
    <row r="137" spans="1:31" ht="14.25" customHeight="1" x14ac:dyDescent="0.3">
      <c r="A137" s="130"/>
      <c r="B137" s="130"/>
      <c r="C137" s="130"/>
      <c r="D137" s="130"/>
      <c r="E137" s="130"/>
      <c r="F137" s="130"/>
      <c r="G137" s="130"/>
      <c r="H137" s="130"/>
      <c r="I137" s="131"/>
      <c r="J137" s="130"/>
      <c r="K137" s="132"/>
      <c r="L137" s="132"/>
      <c r="M137" s="132"/>
      <c r="N137" s="132"/>
      <c r="O137" s="132"/>
      <c r="P137" s="132"/>
      <c r="Q137" s="132"/>
      <c r="R137" s="130"/>
      <c r="S137" s="130"/>
      <c r="T137" s="130"/>
      <c r="U137" s="130"/>
      <c r="V137" s="130"/>
      <c r="W137" s="130"/>
      <c r="X137" s="130"/>
      <c r="Y137" s="133"/>
      <c r="Z137" s="130"/>
      <c r="AA137" s="134"/>
      <c r="AB137" s="130"/>
      <c r="AC137" s="130"/>
      <c r="AD137" s="130"/>
      <c r="AE137" s="130"/>
    </row>
    <row r="138" spans="1:31" ht="14.25" customHeight="1" x14ac:dyDescent="0.3">
      <c r="A138" s="130"/>
      <c r="B138" s="130"/>
      <c r="C138" s="130"/>
      <c r="D138" s="130"/>
      <c r="E138" s="130"/>
      <c r="F138" s="130"/>
      <c r="G138" s="130"/>
      <c r="H138" s="130"/>
      <c r="I138" s="131"/>
      <c r="J138" s="130"/>
      <c r="K138" s="132"/>
      <c r="L138" s="132"/>
      <c r="M138" s="132"/>
      <c r="N138" s="132"/>
      <c r="O138" s="132"/>
      <c r="P138" s="132"/>
      <c r="Q138" s="132"/>
      <c r="R138" s="130"/>
      <c r="S138" s="130"/>
      <c r="T138" s="130"/>
      <c r="U138" s="130"/>
      <c r="V138" s="130"/>
      <c r="W138" s="130"/>
      <c r="X138" s="130"/>
      <c r="Y138" s="133"/>
      <c r="Z138" s="130"/>
      <c r="AA138" s="134"/>
      <c r="AB138" s="130"/>
      <c r="AC138" s="130"/>
      <c r="AD138" s="130"/>
      <c r="AE138" s="130"/>
    </row>
    <row r="139" spans="1:31" ht="14.25" customHeight="1" x14ac:dyDescent="0.3">
      <c r="A139" s="130"/>
      <c r="B139" s="130"/>
      <c r="C139" s="130"/>
      <c r="D139" s="130"/>
      <c r="E139" s="130"/>
      <c r="F139" s="130"/>
      <c r="G139" s="130"/>
      <c r="H139" s="130"/>
      <c r="I139" s="131"/>
      <c r="J139" s="130"/>
      <c r="K139" s="132"/>
      <c r="L139" s="132"/>
      <c r="M139" s="132"/>
      <c r="N139" s="132"/>
      <c r="O139" s="132"/>
      <c r="P139" s="132"/>
      <c r="Q139" s="132"/>
      <c r="R139" s="130"/>
      <c r="S139" s="130"/>
      <c r="T139" s="130"/>
      <c r="U139" s="130"/>
      <c r="V139" s="130"/>
      <c r="W139" s="130"/>
      <c r="X139" s="130"/>
      <c r="Y139" s="133"/>
      <c r="Z139" s="130"/>
      <c r="AA139" s="134"/>
      <c r="AB139" s="130"/>
      <c r="AC139" s="130"/>
      <c r="AD139" s="130"/>
      <c r="AE139" s="130"/>
    </row>
    <row r="140" spans="1:31" ht="14.25" customHeight="1" x14ac:dyDescent="0.3">
      <c r="A140" s="130"/>
      <c r="B140" s="130"/>
      <c r="C140" s="130"/>
      <c r="D140" s="130"/>
      <c r="E140" s="130"/>
      <c r="F140" s="130"/>
      <c r="G140" s="130"/>
      <c r="H140" s="130"/>
      <c r="I140" s="131"/>
      <c r="J140" s="130"/>
      <c r="K140" s="132"/>
      <c r="L140" s="132"/>
      <c r="M140" s="132"/>
      <c r="N140" s="132"/>
      <c r="O140" s="132"/>
      <c r="P140" s="132"/>
      <c r="Q140" s="132"/>
      <c r="R140" s="130"/>
      <c r="S140" s="130"/>
      <c r="T140" s="130"/>
      <c r="U140" s="130"/>
      <c r="V140" s="130"/>
      <c r="W140" s="130"/>
      <c r="X140" s="130"/>
      <c r="Y140" s="133"/>
      <c r="Z140" s="130"/>
      <c r="AA140" s="134"/>
      <c r="AB140" s="130"/>
      <c r="AC140" s="130"/>
      <c r="AD140" s="130"/>
      <c r="AE140" s="130"/>
    </row>
    <row r="141" spans="1:31" ht="14.25" customHeight="1" x14ac:dyDescent="0.3">
      <c r="A141" s="130"/>
      <c r="B141" s="130"/>
      <c r="C141" s="130"/>
      <c r="D141" s="130"/>
      <c r="E141" s="130"/>
      <c r="F141" s="130"/>
      <c r="G141" s="130"/>
      <c r="H141" s="130"/>
      <c r="I141" s="131"/>
      <c r="J141" s="130"/>
      <c r="K141" s="132"/>
      <c r="L141" s="132"/>
      <c r="M141" s="132"/>
      <c r="N141" s="132"/>
      <c r="O141" s="132"/>
      <c r="P141" s="132"/>
      <c r="Q141" s="132"/>
      <c r="R141" s="130"/>
      <c r="S141" s="130"/>
      <c r="T141" s="130"/>
      <c r="U141" s="130"/>
      <c r="V141" s="130"/>
      <c r="W141" s="130"/>
      <c r="X141" s="130"/>
      <c r="Y141" s="133"/>
      <c r="Z141" s="130"/>
      <c r="AA141" s="134"/>
      <c r="AB141" s="130"/>
      <c r="AC141" s="130"/>
      <c r="AD141" s="130"/>
      <c r="AE141" s="130"/>
    </row>
    <row r="142" spans="1:31" ht="14.25" customHeight="1" x14ac:dyDescent="0.3">
      <c r="A142" s="130"/>
      <c r="B142" s="130"/>
      <c r="C142" s="130"/>
      <c r="D142" s="130"/>
      <c r="E142" s="130"/>
      <c r="F142" s="130"/>
      <c r="G142" s="130"/>
      <c r="H142" s="130"/>
      <c r="I142" s="131"/>
      <c r="J142" s="130"/>
      <c r="K142" s="132"/>
      <c r="L142" s="132"/>
      <c r="M142" s="132"/>
      <c r="N142" s="132"/>
      <c r="O142" s="132"/>
      <c r="P142" s="132"/>
      <c r="Q142" s="132"/>
      <c r="R142" s="130"/>
      <c r="S142" s="130"/>
      <c r="T142" s="130"/>
      <c r="U142" s="130"/>
      <c r="V142" s="130"/>
      <c r="W142" s="130"/>
      <c r="X142" s="130"/>
      <c r="Y142" s="133"/>
      <c r="Z142" s="130"/>
      <c r="AA142" s="134"/>
      <c r="AB142" s="130"/>
      <c r="AC142" s="130"/>
      <c r="AD142" s="130"/>
      <c r="AE142" s="130"/>
    </row>
    <row r="143" spans="1:31" ht="14.25" customHeight="1" x14ac:dyDescent="0.3">
      <c r="A143" s="130"/>
      <c r="B143" s="130"/>
      <c r="C143" s="130"/>
      <c r="D143" s="130"/>
      <c r="E143" s="130"/>
      <c r="F143" s="130"/>
      <c r="G143" s="130"/>
      <c r="H143" s="130"/>
      <c r="I143" s="131"/>
      <c r="J143" s="130"/>
      <c r="K143" s="132"/>
      <c r="L143" s="132"/>
      <c r="M143" s="132"/>
      <c r="N143" s="132"/>
      <c r="O143" s="132"/>
      <c r="P143" s="132"/>
      <c r="Q143" s="132"/>
      <c r="R143" s="130"/>
      <c r="S143" s="130"/>
      <c r="T143" s="130"/>
      <c r="U143" s="130"/>
      <c r="V143" s="130"/>
      <c r="W143" s="130"/>
      <c r="X143" s="130"/>
      <c r="Y143" s="133"/>
      <c r="Z143" s="130"/>
      <c r="AA143" s="134"/>
      <c r="AB143" s="130"/>
      <c r="AC143" s="130"/>
      <c r="AD143" s="130"/>
      <c r="AE143" s="130"/>
    </row>
    <row r="144" spans="1:31" ht="14.25" customHeight="1" x14ac:dyDescent="0.3">
      <c r="A144" s="130"/>
      <c r="B144" s="130"/>
      <c r="C144" s="130"/>
      <c r="D144" s="130"/>
      <c r="E144" s="130"/>
      <c r="F144" s="130"/>
      <c r="G144" s="130"/>
      <c r="H144" s="130"/>
      <c r="I144" s="131"/>
      <c r="J144" s="130"/>
      <c r="K144" s="132"/>
      <c r="L144" s="132"/>
      <c r="M144" s="132"/>
      <c r="N144" s="132"/>
      <c r="O144" s="132"/>
      <c r="P144" s="132"/>
      <c r="Q144" s="132"/>
      <c r="R144" s="130"/>
      <c r="S144" s="130"/>
      <c r="T144" s="130"/>
      <c r="U144" s="130"/>
      <c r="V144" s="130"/>
      <c r="W144" s="130"/>
      <c r="X144" s="130"/>
      <c r="Y144" s="133"/>
      <c r="Z144" s="130"/>
      <c r="AA144" s="134"/>
      <c r="AB144" s="130"/>
      <c r="AC144" s="130"/>
      <c r="AD144" s="130"/>
      <c r="AE144" s="130"/>
    </row>
    <row r="145" spans="1:31" ht="14.25" customHeight="1" x14ac:dyDescent="0.3">
      <c r="A145" s="130"/>
      <c r="B145" s="130"/>
      <c r="C145" s="130"/>
      <c r="D145" s="130"/>
      <c r="E145" s="130"/>
      <c r="F145" s="130"/>
      <c r="G145" s="130"/>
      <c r="H145" s="130"/>
      <c r="I145" s="131"/>
      <c r="J145" s="130"/>
      <c r="K145" s="132"/>
      <c r="L145" s="132"/>
      <c r="M145" s="132"/>
      <c r="N145" s="132"/>
      <c r="O145" s="132"/>
      <c r="P145" s="132"/>
      <c r="Q145" s="132"/>
      <c r="R145" s="130"/>
      <c r="S145" s="130"/>
      <c r="T145" s="130"/>
      <c r="U145" s="130"/>
      <c r="V145" s="130"/>
      <c r="W145" s="130"/>
      <c r="X145" s="130"/>
      <c r="Y145" s="133"/>
      <c r="Z145" s="130"/>
      <c r="AA145" s="134"/>
      <c r="AB145" s="130"/>
      <c r="AC145" s="130"/>
      <c r="AD145" s="130"/>
      <c r="AE145" s="130"/>
    </row>
    <row r="146" spans="1:31" ht="14.25" customHeight="1" x14ac:dyDescent="0.3">
      <c r="A146" s="130"/>
      <c r="B146" s="130"/>
      <c r="C146" s="130"/>
      <c r="D146" s="130"/>
      <c r="E146" s="130"/>
      <c r="F146" s="130"/>
      <c r="G146" s="130"/>
      <c r="H146" s="130"/>
      <c r="I146" s="131"/>
      <c r="J146" s="130"/>
      <c r="K146" s="132"/>
      <c r="L146" s="132"/>
      <c r="M146" s="132"/>
      <c r="N146" s="132"/>
      <c r="O146" s="132"/>
      <c r="P146" s="132"/>
      <c r="Q146" s="132"/>
      <c r="R146" s="130"/>
      <c r="S146" s="130"/>
      <c r="T146" s="130"/>
      <c r="U146" s="130"/>
      <c r="V146" s="130"/>
      <c r="W146" s="130"/>
      <c r="X146" s="130"/>
      <c r="Y146" s="133"/>
      <c r="Z146" s="130"/>
      <c r="AA146" s="134"/>
      <c r="AB146" s="130"/>
      <c r="AC146" s="130"/>
      <c r="AD146" s="130"/>
      <c r="AE146" s="130"/>
    </row>
    <row r="147" spans="1:31" ht="14.25" customHeight="1" x14ac:dyDescent="0.3">
      <c r="A147" s="130"/>
      <c r="B147" s="130"/>
      <c r="C147" s="130"/>
      <c r="D147" s="130"/>
      <c r="E147" s="130"/>
      <c r="F147" s="130"/>
      <c r="G147" s="130"/>
      <c r="H147" s="130"/>
      <c r="I147" s="131"/>
      <c r="J147" s="130"/>
      <c r="K147" s="132"/>
      <c r="L147" s="132"/>
      <c r="M147" s="132"/>
      <c r="N147" s="132"/>
      <c r="O147" s="132"/>
      <c r="P147" s="132"/>
      <c r="Q147" s="132"/>
      <c r="R147" s="130"/>
      <c r="S147" s="130"/>
      <c r="T147" s="130"/>
      <c r="U147" s="130"/>
      <c r="V147" s="130"/>
      <c r="W147" s="130"/>
      <c r="X147" s="130"/>
      <c r="Y147" s="133"/>
      <c r="Z147" s="130"/>
      <c r="AA147" s="134"/>
      <c r="AB147" s="130"/>
      <c r="AC147" s="130"/>
      <c r="AD147" s="130"/>
      <c r="AE147" s="130"/>
    </row>
    <row r="148" spans="1:31" ht="14.25" customHeight="1" x14ac:dyDescent="0.3">
      <c r="A148" s="130"/>
      <c r="B148" s="130"/>
      <c r="C148" s="130"/>
      <c r="D148" s="130"/>
      <c r="E148" s="130"/>
      <c r="F148" s="130"/>
      <c r="G148" s="130"/>
      <c r="H148" s="130"/>
      <c r="I148" s="131"/>
      <c r="J148" s="130"/>
      <c r="K148" s="132"/>
      <c r="L148" s="132"/>
      <c r="M148" s="132"/>
      <c r="N148" s="132"/>
      <c r="O148" s="132"/>
      <c r="P148" s="132"/>
      <c r="Q148" s="132"/>
      <c r="R148" s="130"/>
      <c r="S148" s="130"/>
      <c r="T148" s="130"/>
      <c r="U148" s="130"/>
      <c r="V148" s="130"/>
      <c r="W148" s="130"/>
      <c r="X148" s="130"/>
      <c r="Y148" s="133"/>
      <c r="Z148" s="130"/>
      <c r="AA148" s="134"/>
      <c r="AB148" s="130"/>
      <c r="AC148" s="130"/>
      <c r="AD148" s="130"/>
      <c r="AE148" s="130"/>
    </row>
    <row r="149" spans="1:31" ht="14.25" customHeight="1" x14ac:dyDescent="0.3">
      <c r="A149" s="130"/>
      <c r="B149" s="130"/>
      <c r="C149" s="130"/>
      <c r="D149" s="130"/>
      <c r="E149" s="130"/>
      <c r="F149" s="130"/>
      <c r="G149" s="130"/>
      <c r="H149" s="130"/>
      <c r="I149" s="131"/>
      <c r="J149" s="130"/>
      <c r="K149" s="132"/>
      <c r="L149" s="132"/>
      <c r="M149" s="132"/>
      <c r="N149" s="132"/>
      <c r="O149" s="132"/>
      <c r="P149" s="132"/>
      <c r="Q149" s="132"/>
      <c r="R149" s="130"/>
      <c r="S149" s="130"/>
      <c r="T149" s="130"/>
      <c r="U149" s="130"/>
      <c r="V149" s="130"/>
      <c r="W149" s="130"/>
      <c r="X149" s="130"/>
      <c r="Y149" s="133"/>
      <c r="Z149" s="130"/>
      <c r="AA149" s="134"/>
      <c r="AB149" s="130"/>
      <c r="AC149" s="130"/>
      <c r="AD149" s="130"/>
      <c r="AE149" s="130"/>
    </row>
    <row r="150" spans="1:31" ht="14.25" customHeight="1" x14ac:dyDescent="0.3">
      <c r="A150" s="130"/>
      <c r="B150" s="130"/>
      <c r="C150" s="130"/>
      <c r="D150" s="130"/>
      <c r="E150" s="130"/>
      <c r="F150" s="130"/>
      <c r="G150" s="130"/>
      <c r="H150" s="130"/>
      <c r="I150" s="131"/>
      <c r="J150" s="130"/>
      <c r="K150" s="132"/>
      <c r="L150" s="132"/>
      <c r="M150" s="132"/>
      <c r="N150" s="132"/>
      <c r="O150" s="132"/>
      <c r="P150" s="132"/>
      <c r="Q150" s="132"/>
      <c r="R150" s="130"/>
      <c r="S150" s="130"/>
      <c r="T150" s="130"/>
      <c r="U150" s="130"/>
      <c r="V150" s="130"/>
      <c r="W150" s="130"/>
      <c r="X150" s="130"/>
      <c r="Y150" s="133"/>
      <c r="Z150" s="130"/>
      <c r="AA150" s="134"/>
      <c r="AB150" s="130"/>
      <c r="AC150" s="130"/>
      <c r="AD150" s="130"/>
      <c r="AE150" s="130"/>
    </row>
    <row r="151" spans="1:31" ht="14.25" customHeight="1" x14ac:dyDescent="0.3">
      <c r="A151" s="130"/>
      <c r="B151" s="130"/>
      <c r="C151" s="130"/>
      <c r="D151" s="130"/>
      <c r="E151" s="130"/>
      <c r="F151" s="130"/>
      <c r="G151" s="130"/>
      <c r="H151" s="130"/>
      <c r="I151" s="131"/>
      <c r="J151" s="130"/>
      <c r="K151" s="132"/>
      <c r="L151" s="132"/>
      <c r="M151" s="132"/>
      <c r="N151" s="132"/>
      <c r="O151" s="132"/>
      <c r="P151" s="132"/>
      <c r="Q151" s="132"/>
      <c r="R151" s="130"/>
      <c r="S151" s="130"/>
      <c r="T151" s="130"/>
      <c r="U151" s="130"/>
      <c r="V151" s="130"/>
      <c r="W151" s="130"/>
      <c r="X151" s="130"/>
      <c r="Y151" s="133"/>
      <c r="Z151" s="130"/>
      <c r="AA151" s="134"/>
      <c r="AB151" s="130"/>
      <c r="AC151" s="130"/>
      <c r="AD151" s="130"/>
      <c r="AE151" s="130"/>
    </row>
    <row r="152" spans="1:31" ht="14.25" customHeight="1" x14ac:dyDescent="0.3">
      <c r="A152" s="130"/>
      <c r="B152" s="130"/>
      <c r="C152" s="130"/>
      <c r="D152" s="130"/>
      <c r="E152" s="130"/>
      <c r="F152" s="130"/>
      <c r="G152" s="130"/>
      <c r="H152" s="130"/>
      <c r="I152" s="131"/>
      <c r="J152" s="130"/>
      <c r="K152" s="132"/>
      <c r="L152" s="132"/>
      <c r="M152" s="132"/>
      <c r="N152" s="132"/>
      <c r="O152" s="132"/>
      <c r="P152" s="132"/>
      <c r="Q152" s="132"/>
      <c r="R152" s="130"/>
      <c r="S152" s="130"/>
      <c r="T152" s="130"/>
      <c r="U152" s="130"/>
      <c r="V152" s="130"/>
      <c r="W152" s="130"/>
      <c r="X152" s="130"/>
      <c r="Y152" s="133"/>
      <c r="Z152" s="130"/>
      <c r="AA152" s="134"/>
      <c r="AB152" s="130"/>
      <c r="AC152" s="130"/>
      <c r="AD152" s="130"/>
      <c r="AE152" s="130"/>
    </row>
    <row r="153" spans="1:31" ht="14.25" customHeight="1" x14ac:dyDescent="0.3">
      <c r="A153" s="130"/>
      <c r="B153" s="130"/>
      <c r="C153" s="130"/>
      <c r="D153" s="130"/>
      <c r="E153" s="130"/>
      <c r="F153" s="130"/>
      <c r="G153" s="130"/>
      <c r="H153" s="130"/>
      <c r="I153" s="131"/>
      <c r="J153" s="130"/>
      <c r="K153" s="132"/>
      <c r="L153" s="132"/>
      <c r="M153" s="132"/>
      <c r="N153" s="132"/>
      <c r="O153" s="132"/>
      <c r="P153" s="132"/>
      <c r="Q153" s="132"/>
      <c r="R153" s="130"/>
      <c r="S153" s="130"/>
      <c r="T153" s="130"/>
      <c r="U153" s="130"/>
      <c r="V153" s="130"/>
      <c r="W153" s="130"/>
      <c r="X153" s="130"/>
      <c r="Y153" s="133"/>
      <c r="Z153" s="130"/>
      <c r="AA153" s="134"/>
      <c r="AB153" s="130"/>
      <c r="AC153" s="130"/>
      <c r="AD153" s="130"/>
      <c r="AE153" s="130"/>
    </row>
    <row r="154" spans="1:31" ht="14.25" customHeight="1" x14ac:dyDescent="0.3">
      <c r="A154" s="130"/>
      <c r="B154" s="130"/>
      <c r="C154" s="130"/>
      <c r="D154" s="130"/>
      <c r="E154" s="130"/>
      <c r="F154" s="130"/>
      <c r="G154" s="130"/>
      <c r="H154" s="130"/>
      <c r="I154" s="131"/>
      <c r="J154" s="130"/>
      <c r="K154" s="132"/>
      <c r="L154" s="132"/>
      <c r="M154" s="132"/>
      <c r="N154" s="132"/>
      <c r="O154" s="132"/>
      <c r="P154" s="132"/>
      <c r="Q154" s="132"/>
      <c r="R154" s="130"/>
      <c r="S154" s="130"/>
      <c r="T154" s="130"/>
      <c r="U154" s="130"/>
      <c r="V154" s="130"/>
      <c r="W154" s="130"/>
      <c r="X154" s="130"/>
      <c r="Y154" s="133"/>
      <c r="Z154" s="130"/>
      <c r="AA154" s="134"/>
      <c r="AB154" s="130"/>
      <c r="AC154" s="130"/>
      <c r="AD154" s="130"/>
      <c r="AE154" s="130"/>
    </row>
    <row r="155" spans="1:31" ht="14.25" customHeight="1" x14ac:dyDescent="0.3">
      <c r="A155" s="130"/>
      <c r="B155" s="130"/>
      <c r="C155" s="130"/>
      <c r="D155" s="130"/>
      <c r="E155" s="130"/>
      <c r="F155" s="130"/>
      <c r="G155" s="130"/>
      <c r="H155" s="130"/>
      <c r="I155" s="131"/>
      <c r="J155" s="130"/>
      <c r="K155" s="132"/>
      <c r="L155" s="132"/>
      <c r="M155" s="132"/>
      <c r="N155" s="132"/>
      <c r="O155" s="132"/>
      <c r="P155" s="132"/>
      <c r="Q155" s="132"/>
      <c r="R155" s="130"/>
      <c r="S155" s="130"/>
      <c r="T155" s="130"/>
      <c r="U155" s="130"/>
      <c r="V155" s="130"/>
      <c r="W155" s="130"/>
      <c r="X155" s="130"/>
      <c r="Y155" s="133"/>
      <c r="Z155" s="130"/>
      <c r="AA155" s="134"/>
      <c r="AB155" s="130"/>
      <c r="AC155" s="130"/>
      <c r="AD155" s="130"/>
      <c r="AE155" s="130"/>
    </row>
    <row r="156" spans="1:31" ht="14.25" customHeight="1" x14ac:dyDescent="0.3">
      <c r="A156" s="130"/>
      <c r="B156" s="130"/>
      <c r="C156" s="130"/>
      <c r="D156" s="130"/>
      <c r="E156" s="130"/>
      <c r="F156" s="130"/>
      <c r="G156" s="130"/>
      <c r="H156" s="130"/>
      <c r="I156" s="131"/>
      <c r="J156" s="130"/>
      <c r="K156" s="132"/>
      <c r="L156" s="132"/>
      <c r="M156" s="132"/>
      <c r="N156" s="132"/>
      <c r="O156" s="132"/>
      <c r="P156" s="132"/>
      <c r="Q156" s="132"/>
      <c r="R156" s="130"/>
      <c r="S156" s="130"/>
      <c r="T156" s="130"/>
      <c r="U156" s="130"/>
      <c r="V156" s="130"/>
      <c r="W156" s="130"/>
      <c r="X156" s="130"/>
      <c r="Y156" s="133"/>
      <c r="Z156" s="130"/>
      <c r="AA156" s="134"/>
      <c r="AB156" s="130"/>
      <c r="AC156" s="130"/>
      <c r="AD156" s="130"/>
      <c r="AE156" s="130"/>
    </row>
    <row r="157" spans="1:31" ht="14.25" customHeight="1" x14ac:dyDescent="0.3">
      <c r="A157" s="130"/>
      <c r="B157" s="130"/>
      <c r="C157" s="130"/>
      <c r="D157" s="130"/>
      <c r="E157" s="130"/>
      <c r="F157" s="130"/>
      <c r="G157" s="130"/>
      <c r="H157" s="130"/>
      <c r="I157" s="131"/>
      <c r="J157" s="130"/>
      <c r="K157" s="132"/>
      <c r="L157" s="132"/>
      <c r="M157" s="132"/>
      <c r="N157" s="132"/>
      <c r="O157" s="132"/>
      <c r="P157" s="132"/>
      <c r="Q157" s="132"/>
      <c r="R157" s="130"/>
      <c r="S157" s="130"/>
      <c r="T157" s="130"/>
      <c r="U157" s="130"/>
      <c r="V157" s="130"/>
      <c r="W157" s="130"/>
      <c r="X157" s="130"/>
      <c r="Y157" s="133"/>
      <c r="Z157" s="130"/>
      <c r="AA157" s="134"/>
      <c r="AB157" s="130"/>
      <c r="AC157" s="130"/>
      <c r="AD157" s="130"/>
      <c r="AE157" s="130"/>
    </row>
    <row r="158" spans="1:31" ht="14.25" customHeight="1" x14ac:dyDescent="0.3">
      <c r="A158" s="130"/>
      <c r="B158" s="130"/>
      <c r="C158" s="130"/>
      <c r="D158" s="130"/>
      <c r="E158" s="130"/>
      <c r="F158" s="130"/>
      <c r="G158" s="130"/>
      <c r="H158" s="130"/>
      <c r="I158" s="131"/>
      <c r="J158" s="130"/>
      <c r="K158" s="132"/>
      <c r="L158" s="132"/>
      <c r="M158" s="132"/>
      <c r="N158" s="132"/>
      <c r="O158" s="132"/>
      <c r="P158" s="132"/>
      <c r="Q158" s="132"/>
      <c r="R158" s="130"/>
      <c r="S158" s="130"/>
      <c r="T158" s="130"/>
      <c r="U158" s="130"/>
      <c r="V158" s="130"/>
      <c r="W158" s="130"/>
      <c r="X158" s="130"/>
      <c r="Y158" s="133"/>
      <c r="Z158" s="130"/>
      <c r="AA158" s="134"/>
      <c r="AB158" s="130"/>
      <c r="AC158" s="130"/>
      <c r="AD158" s="130"/>
      <c r="AE158" s="130"/>
    </row>
    <row r="159" spans="1:31" ht="14.25" customHeight="1" x14ac:dyDescent="0.3">
      <c r="A159" s="130"/>
      <c r="B159" s="130"/>
      <c r="C159" s="130"/>
      <c r="D159" s="130"/>
      <c r="E159" s="130"/>
      <c r="F159" s="130"/>
      <c r="G159" s="130"/>
      <c r="H159" s="130"/>
      <c r="I159" s="131"/>
      <c r="J159" s="130"/>
      <c r="K159" s="132"/>
      <c r="L159" s="132"/>
      <c r="M159" s="132"/>
      <c r="N159" s="132"/>
      <c r="O159" s="132"/>
      <c r="P159" s="132"/>
      <c r="Q159" s="132"/>
      <c r="R159" s="130"/>
      <c r="S159" s="130"/>
      <c r="T159" s="130"/>
      <c r="U159" s="130"/>
      <c r="V159" s="130"/>
      <c r="W159" s="130"/>
      <c r="X159" s="130"/>
      <c r="Y159" s="133"/>
      <c r="Z159" s="130"/>
      <c r="AA159" s="134"/>
      <c r="AB159" s="130"/>
      <c r="AC159" s="130"/>
      <c r="AD159" s="130"/>
      <c r="AE159" s="130"/>
    </row>
    <row r="160" spans="1:31" ht="14.25" customHeight="1" x14ac:dyDescent="0.3">
      <c r="A160" s="130"/>
      <c r="B160" s="130"/>
      <c r="C160" s="130"/>
      <c r="D160" s="130"/>
      <c r="E160" s="130"/>
      <c r="F160" s="130"/>
      <c r="G160" s="130"/>
      <c r="H160" s="130"/>
      <c r="I160" s="131"/>
      <c r="J160" s="130"/>
      <c r="K160" s="132"/>
      <c r="L160" s="132"/>
      <c r="M160" s="132"/>
      <c r="N160" s="132"/>
      <c r="O160" s="132"/>
      <c r="P160" s="132"/>
      <c r="Q160" s="132"/>
      <c r="R160" s="130"/>
      <c r="S160" s="130"/>
      <c r="T160" s="130"/>
      <c r="U160" s="130"/>
      <c r="V160" s="130"/>
      <c r="W160" s="130"/>
      <c r="X160" s="130"/>
      <c r="Y160" s="133"/>
      <c r="Z160" s="130"/>
      <c r="AA160" s="134"/>
      <c r="AB160" s="130"/>
      <c r="AC160" s="130"/>
      <c r="AD160" s="130"/>
      <c r="AE160" s="130"/>
    </row>
    <row r="161" spans="1:31" ht="14.25" customHeight="1" x14ac:dyDescent="0.3">
      <c r="A161" s="130"/>
      <c r="B161" s="130"/>
      <c r="C161" s="130"/>
      <c r="D161" s="130"/>
      <c r="E161" s="130"/>
      <c r="F161" s="130"/>
      <c r="G161" s="130"/>
      <c r="H161" s="130"/>
      <c r="I161" s="131"/>
      <c r="J161" s="130"/>
      <c r="K161" s="132"/>
      <c r="L161" s="132"/>
      <c r="M161" s="132"/>
      <c r="N161" s="132"/>
      <c r="O161" s="132"/>
      <c r="P161" s="132"/>
      <c r="Q161" s="132"/>
      <c r="R161" s="130"/>
      <c r="S161" s="130"/>
      <c r="T161" s="130"/>
      <c r="U161" s="130"/>
      <c r="V161" s="130"/>
      <c r="W161" s="130"/>
      <c r="X161" s="130"/>
      <c r="Y161" s="133"/>
      <c r="Z161" s="130"/>
      <c r="AA161" s="134"/>
      <c r="AB161" s="130"/>
      <c r="AC161" s="130"/>
      <c r="AD161" s="130"/>
      <c r="AE161" s="130"/>
    </row>
    <row r="162" spans="1:31" ht="14.25" customHeight="1" x14ac:dyDescent="0.3">
      <c r="A162" s="130"/>
      <c r="B162" s="130"/>
      <c r="C162" s="130"/>
      <c r="D162" s="130"/>
      <c r="E162" s="130"/>
      <c r="F162" s="130"/>
      <c r="G162" s="130"/>
      <c r="H162" s="130"/>
      <c r="I162" s="131"/>
      <c r="J162" s="130"/>
      <c r="K162" s="132"/>
      <c r="L162" s="132"/>
      <c r="M162" s="132"/>
      <c r="N162" s="132"/>
      <c r="O162" s="132"/>
      <c r="P162" s="132"/>
      <c r="Q162" s="132"/>
      <c r="R162" s="130"/>
      <c r="S162" s="130"/>
      <c r="T162" s="130"/>
      <c r="U162" s="130"/>
      <c r="V162" s="130"/>
      <c r="W162" s="130"/>
      <c r="X162" s="130"/>
      <c r="Y162" s="133"/>
      <c r="Z162" s="130"/>
      <c r="AA162" s="134"/>
      <c r="AB162" s="130"/>
      <c r="AC162" s="130"/>
      <c r="AD162" s="130"/>
      <c r="AE162" s="130"/>
    </row>
    <row r="163" spans="1:31" ht="14.25" customHeight="1" x14ac:dyDescent="0.3">
      <c r="A163" s="130"/>
      <c r="B163" s="130"/>
      <c r="C163" s="130"/>
      <c r="D163" s="130"/>
      <c r="E163" s="130"/>
      <c r="F163" s="130"/>
      <c r="G163" s="130"/>
      <c r="H163" s="130"/>
      <c r="I163" s="131"/>
      <c r="J163" s="130"/>
      <c r="K163" s="132"/>
      <c r="L163" s="132"/>
      <c r="M163" s="132"/>
      <c r="N163" s="132"/>
      <c r="O163" s="132"/>
      <c r="P163" s="132"/>
      <c r="Q163" s="132"/>
      <c r="R163" s="130"/>
      <c r="S163" s="130"/>
      <c r="T163" s="130"/>
      <c r="U163" s="130"/>
      <c r="V163" s="130"/>
      <c r="W163" s="130"/>
      <c r="X163" s="130"/>
      <c r="Y163" s="133"/>
      <c r="Z163" s="130"/>
      <c r="AA163" s="134"/>
      <c r="AB163" s="130"/>
      <c r="AC163" s="130"/>
      <c r="AD163" s="130"/>
      <c r="AE163" s="130"/>
    </row>
    <row r="164" spans="1:31" ht="14.25" customHeight="1" x14ac:dyDescent="0.3">
      <c r="A164" s="130"/>
      <c r="B164" s="130"/>
      <c r="C164" s="130"/>
      <c r="D164" s="130"/>
      <c r="E164" s="130"/>
      <c r="F164" s="130"/>
      <c r="G164" s="130"/>
      <c r="H164" s="130"/>
      <c r="I164" s="131"/>
      <c r="J164" s="130"/>
      <c r="K164" s="132"/>
      <c r="L164" s="132"/>
      <c r="M164" s="132"/>
      <c r="N164" s="132"/>
      <c r="O164" s="132"/>
      <c r="P164" s="132"/>
      <c r="Q164" s="132"/>
      <c r="R164" s="130"/>
      <c r="S164" s="130"/>
      <c r="T164" s="130"/>
      <c r="U164" s="130"/>
      <c r="V164" s="130"/>
      <c r="W164" s="130"/>
      <c r="X164" s="130"/>
      <c r="Y164" s="133"/>
      <c r="Z164" s="130"/>
      <c r="AA164" s="134"/>
      <c r="AB164" s="130"/>
      <c r="AC164" s="130"/>
      <c r="AD164" s="130"/>
      <c r="AE164" s="130"/>
    </row>
    <row r="165" spans="1:31" ht="14.25" customHeight="1" x14ac:dyDescent="0.3">
      <c r="A165" s="130"/>
      <c r="B165" s="130"/>
      <c r="C165" s="130"/>
      <c r="D165" s="130"/>
      <c r="E165" s="130"/>
      <c r="F165" s="130"/>
      <c r="G165" s="130"/>
      <c r="H165" s="130"/>
      <c r="I165" s="131"/>
      <c r="J165" s="130"/>
      <c r="K165" s="132"/>
      <c r="L165" s="132"/>
      <c r="M165" s="132"/>
      <c r="N165" s="132"/>
      <c r="O165" s="132"/>
      <c r="P165" s="132"/>
      <c r="Q165" s="132"/>
      <c r="R165" s="130"/>
      <c r="S165" s="130"/>
      <c r="T165" s="130"/>
      <c r="U165" s="130"/>
      <c r="V165" s="130"/>
      <c r="W165" s="130"/>
      <c r="X165" s="130"/>
      <c r="Y165" s="133"/>
      <c r="Z165" s="130"/>
      <c r="AA165" s="134"/>
      <c r="AB165" s="130"/>
      <c r="AC165" s="130"/>
      <c r="AD165" s="130"/>
      <c r="AE165" s="130"/>
    </row>
    <row r="166" spans="1:31" ht="14.25" customHeight="1" x14ac:dyDescent="0.3">
      <c r="A166" s="130"/>
      <c r="B166" s="130"/>
      <c r="C166" s="130"/>
      <c r="D166" s="130"/>
      <c r="E166" s="130"/>
      <c r="F166" s="130"/>
      <c r="G166" s="130"/>
      <c r="H166" s="130"/>
      <c r="I166" s="131"/>
      <c r="J166" s="130"/>
      <c r="K166" s="132"/>
      <c r="L166" s="132"/>
      <c r="M166" s="132"/>
      <c r="N166" s="132"/>
      <c r="O166" s="132"/>
      <c r="P166" s="132"/>
      <c r="Q166" s="132"/>
      <c r="R166" s="130"/>
      <c r="S166" s="130"/>
      <c r="T166" s="130"/>
      <c r="U166" s="130"/>
      <c r="V166" s="130"/>
      <c r="W166" s="130"/>
      <c r="X166" s="130"/>
      <c r="Y166" s="133"/>
      <c r="Z166" s="130"/>
      <c r="AA166" s="134"/>
      <c r="AB166" s="130"/>
      <c r="AC166" s="130"/>
      <c r="AD166" s="130"/>
      <c r="AE166" s="130"/>
    </row>
    <row r="167" spans="1:31" ht="14.25" customHeight="1" x14ac:dyDescent="0.3">
      <c r="A167" s="130"/>
      <c r="B167" s="130"/>
      <c r="C167" s="130"/>
      <c r="D167" s="130"/>
      <c r="E167" s="130"/>
      <c r="F167" s="130"/>
      <c r="G167" s="130"/>
      <c r="H167" s="130"/>
      <c r="I167" s="131"/>
      <c r="J167" s="130"/>
      <c r="K167" s="132"/>
      <c r="L167" s="132"/>
      <c r="M167" s="132"/>
      <c r="N167" s="132"/>
      <c r="O167" s="132"/>
      <c r="P167" s="132"/>
      <c r="Q167" s="132"/>
      <c r="R167" s="130"/>
      <c r="S167" s="130"/>
      <c r="T167" s="130"/>
      <c r="U167" s="130"/>
      <c r="V167" s="130"/>
      <c r="W167" s="130"/>
      <c r="X167" s="130"/>
      <c r="Y167" s="133"/>
      <c r="Z167" s="130"/>
      <c r="AA167" s="134"/>
      <c r="AB167" s="130"/>
      <c r="AC167" s="130"/>
      <c r="AD167" s="130"/>
      <c r="AE167" s="130"/>
    </row>
    <row r="168" spans="1:31" ht="14.25" customHeight="1" x14ac:dyDescent="0.3">
      <c r="A168" s="130"/>
      <c r="B168" s="130"/>
      <c r="C168" s="130"/>
      <c r="D168" s="130"/>
      <c r="E168" s="130"/>
      <c r="F168" s="130"/>
      <c r="G168" s="130"/>
      <c r="H168" s="130"/>
      <c r="I168" s="131"/>
      <c r="J168" s="130"/>
      <c r="K168" s="132"/>
      <c r="L168" s="132"/>
      <c r="M168" s="132"/>
      <c r="N168" s="132"/>
      <c r="O168" s="132"/>
      <c r="P168" s="132"/>
      <c r="Q168" s="132"/>
      <c r="R168" s="130"/>
      <c r="S168" s="130"/>
      <c r="T168" s="130"/>
      <c r="U168" s="130"/>
      <c r="V168" s="130"/>
      <c r="W168" s="130"/>
      <c r="X168" s="130"/>
      <c r="Y168" s="133"/>
      <c r="Z168" s="130"/>
      <c r="AA168" s="134"/>
      <c r="AB168" s="130"/>
      <c r="AC168" s="130"/>
      <c r="AD168" s="130"/>
      <c r="AE168" s="130"/>
    </row>
    <row r="169" spans="1:31" ht="14.25" customHeight="1" x14ac:dyDescent="0.3">
      <c r="A169" s="130"/>
      <c r="B169" s="130"/>
      <c r="C169" s="130"/>
      <c r="D169" s="130"/>
      <c r="E169" s="130"/>
      <c r="F169" s="130"/>
      <c r="G169" s="130"/>
      <c r="H169" s="130"/>
      <c r="I169" s="131"/>
      <c r="J169" s="130"/>
      <c r="K169" s="132"/>
      <c r="L169" s="132"/>
      <c r="M169" s="132"/>
      <c r="N169" s="132"/>
      <c r="O169" s="132"/>
      <c r="P169" s="132"/>
      <c r="Q169" s="132"/>
      <c r="R169" s="130"/>
      <c r="S169" s="130"/>
      <c r="T169" s="130"/>
      <c r="U169" s="130"/>
      <c r="V169" s="130"/>
      <c r="W169" s="130"/>
      <c r="X169" s="130"/>
      <c r="Y169" s="133"/>
      <c r="Z169" s="130"/>
      <c r="AA169" s="134"/>
      <c r="AB169" s="130"/>
      <c r="AC169" s="130"/>
      <c r="AD169" s="130"/>
      <c r="AE169" s="130"/>
    </row>
    <row r="170" spans="1:31" ht="14.25" customHeight="1" x14ac:dyDescent="0.3">
      <c r="A170" s="130"/>
      <c r="B170" s="130"/>
      <c r="C170" s="130"/>
      <c r="D170" s="130"/>
      <c r="E170" s="130"/>
      <c r="F170" s="130"/>
      <c r="G170" s="130"/>
      <c r="H170" s="130"/>
      <c r="I170" s="131"/>
      <c r="J170" s="130"/>
      <c r="K170" s="132"/>
      <c r="L170" s="132"/>
      <c r="M170" s="132"/>
      <c r="N170" s="132"/>
      <c r="O170" s="132"/>
      <c r="P170" s="132"/>
      <c r="Q170" s="132"/>
      <c r="R170" s="130"/>
      <c r="S170" s="130"/>
      <c r="T170" s="130"/>
      <c r="U170" s="130"/>
      <c r="V170" s="130"/>
      <c r="W170" s="130"/>
      <c r="X170" s="130"/>
      <c r="Y170" s="133"/>
      <c r="Z170" s="130"/>
      <c r="AA170" s="134"/>
      <c r="AB170" s="130"/>
      <c r="AC170" s="130"/>
      <c r="AD170" s="130"/>
      <c r="AE170" s="130"/>
    </row>
    <row r="171" spans="1:31" ht="14.25" customHeight="1" x14ac:dyDescent="0.3">
      <c r="A171" s="130"/>
      <c r="B171" s="130"/>
      <c r="C171" s="130"/>
      <c r="D171" s="130"/>
      <c r="E171" s="130"/>
      <c r="F171" s="130"/>
      <c r="G171" s="130"/>
      <c r="H171" s="130"/>
      <c r="I171" s="131"/>
      <c r="J171" s="130"/>
      <c r="K171" s="132"/>
      <c r="L171" s="132"/>
      <c r="M171" s="132"/>
      <c r="N171" s="132"/>
      <c r="O171" s="132"/>
      <c r="P171" s="132"/>
      <c r="Q171" s="132"/>
      <c r="R171" s="130"/>
      <c r="S171" s="130"/>
      <c r="T171" s="130"/>
      <c r="U171" s="130"/>
      <c r="V171" s="130"/>
      <c r="W171" s="130"/>
      <c r="X171" s="130"/>
      <c r="Y171" s="133"/>
      <c r="Z171" s="130"/>
      <c r="AA171" s="134"/>
      <c r="AB171" s="130"/>
      <c r="AC171" s="130"/>
      <c r="AD171" s="130"/>
      <c r="AE171" s="130"/>
    </row>
    <row r="172" spans="1:31" ht="14.25" customHeight="1" x14ac:dyDescent="0.3">
      <c r="A172" s="130"/>
      <c r="B172" s="130"/>
      <c r="C172" s="130"/>
      <c r="D172" s="130"/>
      <c r="E172" s="130"/>
      <c r="F172" s="130"/>
      <c r="G172" s="130"/>
      <c r="H172" s="130"/>
      <c r="I172" s="131"/>
      <c r="J172" s="130"/>
      <c r="K172" s="132"/>
      <c r="L172" s="132"/>
      <c r="M172" s="132"/>
      <c r="N172" s="132"/>
      <c r="O172" s="132"/>
      <c r="P172" s="132"/>
      <c r="Q172" s="132"/>
      <c r="R172" s="130"/>
      <c r="S172" s="130"/>
      <c r="T172" s="130"/>
      <c r="U172" s="130"/>
      <c r="V172" s="130"/>
      <c r="W172" s="130"/>
      <c r="X172" s="130"/>
      <c r="Y172" s="133"/>
      <c r="Z172" s="130"/>
      <c r="AA172" s="134"/>
      <c r="AB172" s="130"/>
      <c r="AC172" s="130"/>
      <c r="AD172" s="130"/>
      <c r="AE172" s="130"/>
    </row>
    <row r="173" spans="1:31" ht="14.25" customHeight="1" x14ac:dyDescent="0.3">
      <c r="A173" s="130"/>
      <c r="B173" s="130"/>
      <c r="C173" s="130"/>
      <c r="D173" s="130"/>
      <c r="E173" s="130"/>
      <c r="F173" s="130"/>
      <c r="G173" s="130"/>
      <c r="H173" s="130"/>
      <c r="I173" s="131"/>
      <c r="J173" s="130"/>
      <c r="K173" s="132"/>
      <c r="L173" s="132"/>
      <c r="M173" s="132"/>
      <c r="N173" s="132"/>
      <c r="O173" s="132"/>
      <c r="P173" s="132"/>
      <c r="Q173" s="132"/>
      <c r="R173" s="130"/>
      <c r="S173" s="130"/>
      <c r="T173" s="130"/>
      <c r="U173" s="130"/>
      <c r="V173" s="130"/>
      <c r="W173" s="130"/>
      <c r="X173" s="130"/>
      <c r="Y173" s="133"/>
      <c r="Z173" s="130"/>
      <c r="AA173" s="134"/>
      <c r="AB173" s="130"/>
      <c r="AC173" s="130"/>
      <c r="AD173" s="130"/>
      <c r="AE173" s="130"/>
    </row>
    <row r="174" spans="1:31" ht="14.25" customHeight="1" x14ac:dyDescent="0.3">
      <c r="A174" s="130"/>
      <c r="B174" s="130"/>
      <c r="C174" s="130"/>
      <c r="D174" s="130"/>
      <c r="E174" s="130"/>
      <c r="F174" s="130"/>
      <c r="G174" s="130"/>
      <c r="H174" s="130"/>
      <c r="I174" s="131"/>
      <c r="J174" s="130"/>
      <c r="K174" s="132"/>
      <c r="L174" s="132"/>
      <c r="M174" s="132"/>
      <c r="N174" s="132"/>
      <c r="O174" s="132"/>
      <c r="P174" s="132"/>
      <c r="Q174" s="132"/>
      <c r="R174" s="130"/>
      <c r="S174" s="130"/>
      <c r="T174" s="130"/>
      <c r="U174" s="130"/>
      <c r="V174" s="130"/>
      <c r="W174" s="130"/>
      <c r="X174" s="130"/>
      <c r="Y174" s="133"/>
      <c r="Z174" s="130"/>
      <c r="AA174" s="134"/>
      <c r="AB174" s="130"/>
      <c r="AC174" s="130"/>
      <c r="AD174" s="130"/>
      <c r="AE174" s="130"/>
    </row>
    <row r="175" spans="1:31" ht="14.25" customHeight="1" x14ac:dyDescent="0.3">
      <c r="A175" s="130"/>
      <c r="B175" s="130"/>
      <c r="C175" s="130"/>
      <c r="D175" s="130"/>
      <c r="E175" s="130"/>
      <c r="F175" s="130"/>
      <c r="G175" s="130"/>
      <c r="H175" s="130"/>
      <c r="I175" s="131"/>
      <c r="J175" s="130"/>
      <c r="K175" s="132"/>
      <c r="L175" s="132"/>
      <c r="M175" s="132"/>
      <c r="N175" s="132"/>
      <c r="O175" s="132"/>
      <c r="P175" s="132"/>
      <c r="Q175" s="132"/>
      <c r="R175" s="130"/>
      <c r="S175" s="130"/>
      <c r="T175" s="130"/>
      <c r="U175" s="130"/>
      <c r="V175" s="130"/>
      <c r="W175" s="130"/>
      <c r="X175" s="130"/>
      <c r="Y175" s="133"/>
      <c r="Z175" s="130"/>
      <c r="AA175" s="134"/>
      <c r="AB175" s="130"/>
      <c r="AC175" s="130"/>
      <c r="AD175" s="130"/>
      <c r="AE175" s="130"/>
    </row>
    <row r="176" spans="1:31" ht="14.25" customHeight="1" x14ac:dyDescent="0.3">
      <c r="A176" s="130"/>
      <c r="B176" s="130"/>
      <c r="C176" s="130"/>
      <c r="D176" s="130"/>
      <c r="E176" s="130"/>
      <c r="F176" s="130"/>
      <c r="G176" s="130"/>
      <c r="H176" s="130"/>
      <c r="I176" s="131"/>
      <c r="J176" s="130"/>
      <c r="K176" s="132"/>
      <c r="L176" s="132"/>
      <c r="M176" s="132"/>
      <c r="N176" s="132"/>
      <c r="O176" s="132"/>
      <c r="P176" s="132"/>
      <c r="Q176" s="132"/>
      <c r="R176" s="130"/>
      <c r="S176" s="130"/>
      <c r="T176" s="130"/>
      <c r="U176" s="130"/>
      <c r="V176" s="130"/>
      <c r="W176" s="130"/>
      <c r="X176" s="130"/>
      <c r="Y176" s="133"/>
      <c r="Z176" s="130"/>
      <c r="AA176" s="134"/>
      <c r="AB176" s="130"/>
      <c r="AC176" s="130"/>
      <c r="AD176" s="130"/>
      <c r="AE176" s="130"/>
    </row>
    <row r="177" spans="1:31" ht="14.25" customHeight="1" x14ac:dyDescent="0.3">
      <c r="A177" s="130"/>
      <c r="B177" s="130"/>
      <c r="C177" s="130"/>
      <c r="D177" s="130"/>
      <c r="E177" s="130"/>
      <c r="F177" s="130"/>
      <c r="G177" s="130"/>
      <c r="H177" s="130"/>
      <c r="I177" s="131"/>
      <c r="J177" s="130"/>
      <c r="K177" s="132"/>
      <c r="L177" s="132"/>
      <c r="M177" s="132"/>
      <c r="N177" s="132"/>
      <c r="O177" s="132"/>
      <c r="P177" s="132"/>
      <c r="Q177" s="132"/>
      <c r="R177" s="130"/>
      <c r="S177" s="130"/>
      <c r="T177" s="130"/>
      <c r="U177" s="130"/>
      <c r="V177" s="130"/>
      <c r="W177" s="130"/>
      <c r="X177" s="130"/>
      <c r="Y177" s="133"/>
      <c r="Z177" s="130"/>
      <c r="AA177" s="134"/>
      <c r="AB177" s="130"/>
      <c r="AC177" s="130"/>
      <c r="AD177" s="130"/>
      <c r="AE177" s="130"/>
    </row>
    <row r="178" spans="1:31" ht="14.25" customHeight="1" x14ac:dyDescent="0.3">
      <c r="A178" s="130"/>
      <c r="B178" s="130"/>
      <c r="C178" s="130"/>
      <c r="D178" s="130"/>
      <c r="E178" s="130"/>
      <c r="F178" s="130"/>
      <c r="G178" s="130"/>
      <c r="H178" s="130"/>
      <c r="I178" s="131"/>
      <c r="J178" s="130"/>
      <c r="K178" s="132"/>
      <c r="L178" s="132"/>
      <c r="M178" s="132"/>
      <c r="N178" s="132"/>
      <c r="O178" s="132"/>
      <c r="P178" s="132"/>
      <c r="Q178" s="132"/>
      <c r="R178" s="130"/>
      <c r="S178" s="130"/>
      <c r="T178" s="130"/>
      <c r="U178" s="130"/>
      <c r="V178" s="130"/>
      <c r="W178" s="130"/>
      <c r="X178" s="130"/>
      <c r="Y178" s="133"/>
      <c r="Z178" s="130"/>
      <c r="AA178" s="134"/>
      <c r="AB178" s="130"/>
      <c r="AC178" s="130"/>
      <c r="AD178" s="130"/>
      <c r="AE178" s="130"/>
    </row>
    <row r="179" spans="1:31" ht="14.25" customHeight="1" x14ac:dyDescent="0.3">
      <c r="A179" s="130"/>
      <c r="B179" s="130"/>
      <c r="C179" s="130"/>
      <c r="D179" s="130"/>
      <c r="E179" s="130"/>
      <c r="F179" s="130"/>
      <c r="G179" s="130"/>
      <c r="H179" s="130"/>
      <c r="I179" s="131"/>
      <c r="J179" s="130"/>
      <c r="K179" s="132"/>
      <c r="L179" s="132"/>
      <c r="M179" s="132"/>
      <c r="N179" s="132"/>
      <c r="O179" s="132"/>
      <c r="P179" s="132"/>
      <c r="Q179" s="132"/>
      <c r="R179" s="130"/>
      <c r="S179" s="130"/>
      <c r="T179" s="130"/>
      <c r="U179" s="130"/>
      <c r="V179" s="130"/>
      <c r="W179" s="130"/>
      <c r="X179" s="130"/>
      <c r="Y179" s="133"/>
      <c r="Z179" s="130"/>
      <c r="AA179" s="134"/>
      <c r="AB179" s="130"/>
      <c r="AC179" s="130"/>
      <c r="AD179" s="130"/>
      <c r="AE179" s="130"/>
    </row>
    <row r="180" spans="1:31" ht="14.25" customHeight="1" x14ac:dyDescent="0.3">
      <c r="A180" s="130"/>
      <c r="B180" s="130"/>
      <c r="C180" s="130"/>
      <c r="D180" s="130"/>
      <c r="E180" s="130"/>
      <c r="F180" s="130"/>
      <c r="G180" s="130"/>
      <c r="H180" s="130"/>
      <c r="I180" s="131"/>
      <c r="J180" s="130"/>
      <c r="K180" s="132"/>
      <c r="L180" s="132"/>
      <c r="M180" s="132"/>
      <c r="N180" s="132"/>
      <c r="O180" s="132"/>
      <c r="P180" s="132"/>
      <c r="Q180" s="132"/>
      <c r="R180" s="130"/>
      <c r="S180" s="130"/>
      <c r="T180" s="130"/>
      <c r="U180" s="130"/>
      <c r="V180" s="130"/>
      <c r="W180" s="130"/>
      <c r="X180" s="130"/>
      <c r="Y180" s="133"/>
      <c r="Z180" s="130"/>
      <c r="AA180" s="134"/>
      <c r="AB180" s="130"/>
      <c r="AC180" s="130"/>
      <c r="AD180" s="130"/>
      <c r="AE180" s="130"/>
    </row>
    <row r="181" spans="1:31" ht="14.25" customHeight="1" x14ac:dyDescent="0.3">
      <c r="A181" s="130"/>
      <c r="B181" s="130"/>
      <c r="C181" s="130"/>
      <c r="D181" s="130"/>
      <c r="E181" s="130"/>
      <c r="F181" s="130"/>
      <c r="G181" s="130"/>
      <c r="H181" s="130"/>
      <c r="I181" s="131"/>
      <c r="J181" s="130"/>
      <c r="K181" s="132"/>
      <c r="L181" s="132"/>
      <c r="M181" s="132"/>
      <c r="N181" s="132"/>
      <c r="O181" s="132"/>
      <c r="P181" s="132"/>
      <c r="Q181" s="132"/>
      <c r="R181" s="130"/>
      <c r="S181" s="130"/>
      <c r="T181" s="130"/>
      <c r="U181" s="130"/>
      <c r="V181" s="130"/>
      <c r="W181" s="130"/>
      <c r="X181" s="130"/>
      <c r="Y181" s="133"/>
      <c r="Z181" s="130"/>
      <c r="AA181" s="134"/>
      <c r="AB181" s="130"/>
      <c r="AC181" s="130"/>
      <c r="AD181" s="130"/>
      <c r="AE181" s="130"/>
    </row>
    <row r="182" spans="1:31" ht="14.25" customHeight="1" x14ac:dyDescent="0.3">
      <c r="A182" s="130"/>
      <c r="B182" s="130"/>
      <c r="C182" s="130"/>
      <c r="D182" s="130"/>
      <c r="E182" s="130"/>
      <c r="F182" s="130"/>
      <c r="G182" s="130"/>
      <c r="H182" s="130"/>
      <c r="I182" s="131"/>
      <c r="J182" s="130"/>
      <c r="K182" s="132"/>
      <c r="L182" s="132"/>
      <c r="M182" s="132"/>
      <c r="N182" s="132"/>
      <c r="O182" s="132"/>
      <c r="P182" s="132"/>
      <c r="Q182" s="132"/>
      <c r="R182" s="130"/>
      <c r="S182" s="130"/>
      <c r="T182" s="130"/>
      <c r="U182" s="130"/>
      <c r="V182" s="130"/>
      <c r="W182" s="130"/>
      <c r="X182" s="130"/>
      <c r="Y182" s="133"/>
      <c r="Z182" s="130"/>
      <c r="AA182" s="134"/>
      <c r="AB182" s="130"/>
      <c r="AC182" s="130"/>
      <c r="AD182" s="130"/>
      <c r="AE182" s="130"/>
    </row>
    <row r="183" spans="1:31" ht="14.25" customHeight="1" x14ac:dyDescent="0.3">
      <c r="A183" s="130"/>
      <c r="B183" s="130"/>
      <c r="C183" s="130"/>
      <c r="D183" s="130"/>
      <c r="E183" s="130"/>
      <c r="F183" s="130"/>
      <c r="G183" s="130"/>
      <c r="H183" s="130"/>
      <c r="I183" s="131"/>
      <c r="J183" s="130"/>
      <c r="K183" s="132"/>
      <c r="L183" s="132"/>
      <c r="M183" s="132"/>
      <c r="N183" s="132"/>
      <c r="O183" s="132"/>
      <c r="P183" s="132"/>
      <c r="Q183" s="132"/>
      <c r="R183" s="130"/>
      <c r="S183" s="130"/>
      <c r="T183" s="130"/>
      <c r="U183" s="130"/>
      <c r="V183" s="130"/>
      <c r="W183" s="130"/>
      <c r="X183" s="130"/>
      <c r="Y183" s="133"/>
      <c r="Z183" s="130"/>
      <c r="AA183" s="134"/>
      <c r="AB183" s="130"/>
      <c r="AC183" s="130"/>
      <c r="AD183" s="130"/>
      <c r="AE183" s="130"/>
    </row>
    <row r="184" spans="1:31" ht="14.25" customHeight="1" x14ac:dyDescent="0.3">
      <c r="A184" s="130"/>
      <c r="B184" s="130"/>
      <c r="C184" s="130"/>
      <c r="D184" s="130"/>
      <c r="E184" s="130"/>
      <c r="F184" s="130"/>
      <c r="G184" s="130"/>
      <c r="H184" s="130"/>
      <c r="I184" s="131"/>
      <c r="J184" s="130"/>
      <c r="K184" s="132"/>
      <c r="L184" s="132"/>
      <c r="M184" s="132"/>
      <c r="N184" s="132"/>
      <c r="O184" s="132"/>
      <c r="P184" s="132"/>
      <c r="Q184" s="132"/>
      <c r="R184" s="130"/>
      <c r="S184" s="130"/>
      <c r="T184" s="130"/>
      <c r="U184" s="130"/>
      <c r="V184" s="130"/>
      <c r="W184" s="130"/>
      <c r="X184" s="130"/>
      <c r="Y184" s="133"/>
      <c r="Z184" s="130"/>
      <c r="AA184" s="134"/>
      <c r="AB184" s="130"/>
      <c r="AC184" s="130"/>
      <c r="AD184" s="130"/>
      <c r="AE184" s="130"/>
    </row>
    <row r="185" spans="1:31" ht="14.25" customHeight="1" x14ac:dyDescent="0.3">
      <c r="A185" s="130"/>
      <c r="B185" s="130"/>
      <c r="C185" s="130"/>
      <c r="D185" s="130"/>
      <c r="E185" s="130"/>
      <c r="F185" s="130"/>
      <c r="G185" s="130"/>
      <c r="H185" s="130"/>
      <c r="I185" s="131"/>
      <c r="J185" s="130"/>
      <c r="K185" s="132"/>
      <c r="L185" s="132"/>
      <c r="M185" s="132"/>
      <c r="N185" s="132"/>
      <c r="O185" s="132"/>
      <c r="P185" s="132"/>
      <c r="Q185" s="132"/>
      <c r="R185" s="130"/>
      <c r="S185" s="130"/>
      <c r="T185" s="130"/>
      <c r="U185" s="130"/>
      <c r="V185" s="130"/>
      <c r="W185" s="130"/>
      <c r="X185" s="130"/>
      <c r="Y185" s="133"/>
      <c r="Z185" s="130"/>
      <c r="AA185" s="134"/>
      <c r="AB185" s="130"/>
      <c r="AC185" s="130"/>
      <c r="AD185" s="130"/>
      <c r="AE185" s="130"/>
    </row>
    <row r="186" spans="1:31" ht="14.25" customHeight="1" x14ac:dyDescent="0.3">
      <c r="A186" s="130"/>
      <c r="B186" s="130"/>
      <c r="C186" s="130"/>
      <c r="D186" s="130"/>
      <c r="E186" s="130"/>
      <c r="F186" s="130"/>
      <c r="G186" s="130"/>
      <c r="H186" s="130"/>
      <c r="I186" s="131"/>
      <c r="J186" s="130"/>
      <c r="K186" s="132"/>
      <c r="L186" s="132"/>
      <c r="M186" s="132"/>
      <c r="N186" s="132"/>
      <c r="O186" s="132"/>
      <c r="P186" s="132"/>
      <c r="Q186" s="132"/>
      <c r="R186" s="130"/>
      <c r="S186" s="130"/>
      <c r="T186" s="130"/>
      <c r="U186" s="130"/>
      <c r="V186" s="130"/>
      <c r="W186" s="130"/>
      <c r="X186" s="130"/>
      <c r="Y186" s="133"/>
      <c r="Z186" s="130"/>
      <c r="AA186" s="134"/>
      <c r="AB186" s="130"/>
      <c r="AC186" s="130"/>
      <c r="AD186" s="130"/>
      <c r="AE186" s="130"/>
    </row>
    <row r="187" spans="1:31" ht="14.25" customHeight="1" x14ac:dyDescent="0.3">
      <c r="A187" s="130"/>
      <c r="B187" s="130"/>
      <c r="C187" s="130"/>
      <c r="D187" s="130"/>
      <c r="E187" s="130"/>
      <c r="F187" s="130"/>
      <c r="G187" s="130"/>
      <c r="H187" s="130"/>
      <c r="I187" s="131"/>
      <c r="J187" s="130"/>
      <c r="K187" s="132"/>
      <c r="L187" s="132"/>
      <c r="M187" s="132"/>
      <c r="N187" s="132"/>
      <c r="O187" s="132"/>
      <c r="P187" s="132"/>
      <c r="Q187" s="132"/>
      <c r="R187" s="130"/>
      <c r="S187" s="130"/>
      <c r="T187" s="130"/>
      <c r="U187" s="130"/>
      <c r="V187" s="130"/>
      <c r="W187" s="130"/>
      <c r="X187" s="130"/>
      <c r="Y187" s="133"/>
      <c r="Z187" s="130"/>
      <c r="AA187" s="134"/>
      <c r="AB187" s="130"/>
      <c r="AC187" s="130"/>
      <c r="AD187" s="130"/>
      <c r="AE187" s="130"/>
    </row>
    <row r="188" spans="1:31" ht="14.25" customHeight="1" x14ac:dyDescent="0.3">
      <c r="A188" s="130"/>
      <c r="B188" s="130"/>
      <c r="C188" s="130"/>
      <c r="D188" s="130"/>
      <c r="E188" s="130"/>
      <c r="F188" s="130"/>
      <c r="G188" s="130"/>
      <c r="H188" s="130"/>
      <c r="I188" s="131"/>
      <c r="J188" s="130"/>
      <c r="K188" s="132"/>
      <c r="L188" s="132"/>
      <c r="M188" s="132"/>
      <c r="N188" s="132"/>
      <c r="O188" s="132"/>
      <c r="P188" s="132"/>
      <c r="Q188" s="132"/>
      <c r="R188" s="130"/>
      <c r="S188" s="130"/>
      <c r="T188" s="130"/>
      <c r="U188" s="130"/>
      <c r="V188" s="130"/>
      <c r="W188" s="130"/>
      <c r="X188" s="130"/>
      <c r="Y188" s="133"/>
      <c r="Z188" s="130"/>
      <c r="AA188" s="134"/>
      <c r="AB188" s="130"/>
      <c r="AC188" s="130"/>
      <c r="AD188" s="130"/>
      <c r="AE188" s="130"/>
    </row>
    <row r="189" spans="1:31" ht="14.25" customHeight="1" x14ac:dyDescent="0.3">
      <c r="A189" s="130"/>
      <c r="B189" s="130"/>
      <c r="C189" s="130"/>
      <c r="D189" s="130"/>
      <c r="E189" s="130"/>
      <c r="F189" s="130"/>
      <c r="G189" s="130"/>
      <c r="H189" s="130"/>
      <c r="I189" s="131"/>
      <c r="J189" s="130"/>
      <c r="K189" s="132"/>
      <c r="L189" s="132"/>
      <c r="M189" s="132"/>
      <c r="N189" s="132"/>
      <c r="O189" s="132"/>
      <c r="P189" s="132"/>
      <c r="Q189" s="132"/>
      <c r="R189" s="130"/>
      <c r="S189" s="130"/>
      <c r="T189" s="130"/>
      <c r="U189" s="130"/>
      <c r="V189" s="130"/>
      <c r="W189" s="130"/>
      <c r="X189" s="130"/>
      <c r="Y189" s="133"/>
      <c r="Z189" s="130"/>
      <c r="AA189" s="134"/>
      <c r="AB189" s="130"/>
      <c r="AC189" s="130"/>
      <c r="AD189" s="130"/>
      <c r="AE189" s="130"/>
    </row>
    <row r="190" spans="1:31" ht="14.25" customHeight="1" x14ac:dyDescent="0.3">
      <c r="A190" s="130"/>
      <c r="B190" s="130"/>
      <c r="C190" s="130"/>
      <c r="D190" s="130"/>
      <c r="E190" s="130"/>
      <c r="F190" s="130"/>
      <c r="G190" s="130"/>
      <c r="H190" s="130"/>
      <c r="I190" s="131"/>
      <c r="J190" s="130"/>
      <c r="K190" s="132"/>
      <c r="L190" s="132"/>
      <c r="M190" s="132"/>
      <c r="N190" s="132"/>
      <c r="O190" s="132"/>
      <c r="P190" s="132"/>
      <c r="Q190" s="132"/>
      <c r="R190" s="130"/>
      <c r="S190" s="130"/>
      <c r="T190" s="130"/>
      <c r="U190" s="130"/>
      <c r="V190" s="130"/>
      <c r="W190" s="130"/>
      <c r="X190" s="130"/>
      <c r="Y190" s="133"/>
      <c r="Z190" s="130"/>
      <c r="AA190" s="134"/>
      <c r="AB190" s="130"/>
      <c r="AC190" s="130"/>
      <c r="AD190" s="130"/>
      <c r="AE190" s="130"/>
    </row>
    <row r="191" spans="1:31" ht="14.25" customHeight="1" x14ac:dyDescent="0.3">
      <c r="A191" s="130"/>
      <c r="B191" s="130"/>
      <c r="C191" s="130"/>
      <c r="D191" s="130"/>
      <c r="E191" s="130"/>
      <c r="F191" s="130"/>
      <c r="G191" s="130"/>
      <c r="H191" s="130"/>
      <c r="I191" s="131"/>
      <c r="J191" s="130"/>
      <c r="K191" s="132"/>
      <c r="L191" s="132"/>
      <c r="M191" s="132"/>
      <c r="N191" s="132"/>
      <c r="O191" s="132"/>
      <c r="P191" s="132"/>
      <c r="Q191" s="132"/>
      <c r="R191" s="130"/>
      <c r="S191" s="130"/>
      <c r="T191" s="130"/>
      <c r="U191" s="130"/>
      <c r="V191" s="130"/>
      <c r="W191" s="130"/>
      <c r="X191" s="130"/>
      <c r="Y191" s="133"/>
      <c r="Z191" s="130"/>
      <c r="AA191" s="134"/>
      <c r="AB191" s="130"/>
      <c r="AC191" s="130"/>
      <c r="AD191" s="130"/>
      <c r="AE191" s="130"/>
    </row>
    <row r="192" spans="1:31" ht="14.25" customHeight="1" x14ac:dyDescent="0.3">
      <c r="A192" s="130"/>
      <c r="B192" s="130"/>
      <c r="C192" s="130"/>
      <c r="D192" s="130"/>
      <c r="E192" s="130"/>
      <c r="F192" s="130"/>
      <c r="G192" s="130"/>
      <c r="H192" s="130"/>
      <c r="I192" s="131"/>
      <c r="J192" s="130"/>
      <c r="K192" s="132"/>
      <c r="L192" s="132"/>
      <c r="M192" s="132"/>
      <c r="N192" s="132"/>
      <c r="O192" s="132"/>
      <c r="P192" s="132"/>
      <c r="Q192" s="132"/>
      <c r="R192" s="130"/>
      <c r="S192" s="130"/>
      <c r="T192" s="130"/>
      <c r="U192" s="130"/>
      <c r="V192" s="130"/>
      <c r="W192" s="130"/>
      <c r="X192" s="130"/>
      <c r="Y192" s="133"/>
      <c r="Z192" s="130"/>
      <c r="AA192" s="134"/>
      <c r="AB192" s="130"/>
      <c r="AC192" s="130"/>
      <c r="AD192" s="130"/>
      <c r="AE192" s="130"/>
    </row>
    <row r="193" spans="1:31" ht="14.25" customHeight="1" x14ac:dyDescent="0.3">
      <c r="A193" s="130"/>
      <c r="B193" s="130"/>
      <c r="C193" s="130"/>
      <c r="D193" s="130"/>
      <c r="E193" s="130"/>
      <c r="F193" s="130"/>
      <c r="G193" s="130"/>
      <c r="H193" s="130"/>
      <c r="I193" s="131"/>
      <c r="J193" s="130"/>
      <c r="K193" s="132"/>
      <c r="L193" s="132"/>
      <c r="M193" s="132"/>
      <c r="N193" s="132"/>
      <c r="O193" s="132"/>
      <c r="P193" s="132"/>
      <c r="Q193" s="132"/>
      <c r="R193" s="130"/>
      <c r="S193" s="130"/>
      <c r="T193" s="130"/>
      <c r="U193" s="130"/>
      <c r="V193" s="130"/>
      <c r="W193" s="130"/>
      <c r="X193" s="130"/>
      <c r="Y193" s="133"/>
      <c r="Z193" s="130"/>
      <c r="AA193" s="134"/>
      <c r="AB193" s="130"/>
      <c r="AC193" s="130"/>
      <c r="AD193" s="130"/>
      <c r="AE193" s="130"/>
    </row>
    <row r="194" spans="1:31" ht="14.25" customHeight="1" x14ac:dyDescent="0.3">
      <c r="A194" s="130"/>
      <c r="B194" s="130"/>
      <c r="C194" s="130"/>
      <c r="D194" s="130"/>
      <c r="E194" s="130"/>
      <c r="F194" s="130"/>
      <c r="G194" s="130"/>
      <c r="H194" s="130"/>
      <c r="I194" s="131"/>
      <c r="J194" s="130"/>
      <c r="K194" s="132"/>
      <c r="L194" s="132"/>
      <c r="M194" s="132"/>
      <c r="N194" s="132"/>
      <c r="O194" s="132"/>
      <c r="P194" s="132"/>
      <c r="Q194" s="132"/>
      <c r="R194" s="130"/>
      <c r="S194" s="130"/>
      <c r="T194" s="130"/>
      <c r="U194" s="130"/>
      <c r="V194" s="130"/>
      <c r="W194" s="130"/>
      <c r="X194" s="130"/>
      <c r="Y194" s="133"/>
      <c r="Z194" s="130"/>
      <c r="AA194" s="134"/>
      <c r="AB194" s="130"/>
      <c r="AC194" s="130"/>
      <c r="AD194" s="130"/>
      <c r="AE194" s="130"/>
    </row>
    <row r="195" spans="1:31" ht="14.25" customHeight="1" x14ac:dyDescent="0.3">
      <c r="A195" s="130"/>
      <c r="B195" s="130"/>
      <c r="C195" s="130"/>
      <c r="D195" s="130"/>
      <c r="E195" s="130"/>
      <c r="F195" s="130"/>
      <c r="G195" s="130"/>
      <c r="H195" s="130"/>
      <c r="I195" s="131"/>
      <c r="J195" s="130"/>
      <c r="K195" s="132"/>
      <c r="L195" s="132"/>
      <c r="M195" s="132"/>
      <c r="N195" s="132"/>
      <c r="O195" s="132"/>
      <c r="P195" s="132"/>
      <c r="Q195" s="132"/>
      <c r="R195" s="130"/>
      <c r="S195" s="130"/>
      <c r="T195" s="130"/>
      <c r="U195" s="130"/>
      <c r="V195" s="130"/>
      <c r="W195" s="130"/>
      <c r="X195" s="130"/>
      <c r="Y195" s="133"/>
      <c r="Z195" s="130"/>
      <c r="AA195" s="134"/>
      <c r="AB195" s="130"/>
      <c r="AC195" s="130"/>
      <c r="AD195" s="130"/>
      <c r="AE195" s="130"/>
    </row>
    <row r="196" spans="1:31" ht="14.25" customHeight="1" x14ac:dyDescent="0.3">
      <c r="A196" s="130"/>
      <c r="B196" s="130"/>
      <c r="C196" s="130"/>
      <c r="D196" s="130"/>
      <c r="E196" s="130"/>
      <c r="F196" s="130"/>
      <c r="G196" s="130"/>
      <c r="H196" s="130"/>
      <c r="I196" s="131"/>
      <c r="J196" s="130"/>
      <c r="K196" s="132"/>
      <c r="L196" s="132"/>
      <c r="M196" s="132"/>
      <c r="N196" s="132"/>
      <c r="O196" s="132"/>
      <c r="P196" s="132"/>
      <c r="Q196" s="132"/>
      <c r="R196" s="130"/>
      <c r="S196" s="130"/>
      <c r="T196" s="130"/>
      <c r="U196" s="130"/>
      <c r="V196" s="130"/>
      <c r="W196" s="130"/>
      <c r="X196" s="130"/>
      <c r="Y196" s="133"/>
      <c r="Z196" s="130"/>
      <c r="AA196" s="134"/>
      <c r="AB196" s="130"/>
      <c r="AC196" s="130"/>
      <c r="AD196" s="130"/>
      <c r="AE196" s="130"/>
    </row>
    <row r="197" spans="1:31" ht="14.25" customHeight="1" x14ac:dyDescent="0.3">
      <c r="A197" s="130"/>
      <c r="B197" s="130"/>
      <c r="C197" s="130"/>
      <c r="D197" s="130"/>
      <c r="E197" s="130"/>
      <c r="F197" s="130"/>
      <c r="G197" s="130"/>
      <c r="H197" s="130"/>
      <c r="I197" s="131"/>
      <c r="J197" s="130"/>
      <c r="K197" s="132"/>
      <c r="L197" s="132"/>
      <c r="M197" s="132"/>
      <c r="N197" s="132"/>
      <c r="O197" s="132"/>
      <c r="P197" s="132"/>
      <c r="Q197" s="132"/>
      <c r="R197" s="130"/>
      <c r="S197" s="130"/>
      <c r="T197" s="130"/>
      <c r="U197" s="130"/>
      <c r="V197" s="130"/>
      <c r="W197" s="130"/>
      <c r="X197" s="130"/>
      <c r="Y197" s="133"/>
      <c r="Z197" s="130"/>
      <c r="AA197" s="134"/>
      <c r="AB197" s="130"/>
      <c r="AC197" s="130"/>
      <c r="AD197" s="130"/>
      <c r="AE197" s="130"/>
    </row>
    <row r="198" spans="1:31" ht="14.25" customHeight="1" x14ac:dyDescent="0.3">
      <c r="A198" s="130"/>
      <c r="B198" s="130"/>
      <c r="C198" s="130"/>
      <c r="D198" s="130"/>
      <c r="E198" s="130"/>
      <c r="F198" s="130"/>
      <c r="G198" s="130"/>
      <c r="H198" s="130"/>
      <c r="I198" s="131"/>
      <c r="J198" s="130"/>
      <c r="K198" s="132"/>
      <c r="L198" s="132"/>
      <c r="M198" s="132"/>
      <c r="N198" s="132"/>
      <c r="O198" s="132"/>
      <c r="P198" s="132"/>
      <c r="Q198" s="132"/>
      <c r="R198" s="130"/>
      <c r="S198" s="130"/>
      <c r="T198" s="130"/>
      <c r="U198" s="130"/>
      <c r="V198" s="130"/>
      <c r="W198" s="130"/>
      <c r="X198" s="130"/>
      <c r="Y198" s="133"/>
      <c r="Z198" s="130"/>
      <c r="AA198" s="134"/>
      <c r="AB198" s="130"/>
      <c r="AC198" s="130"/>
      <c r="AD198" s="130"/>
      <c r="AE198" s="130"/>
    </row>
    <row r="199" spans="1:31" ht="14.25" customHeight="1" x14ac:dyDescent="0.3">
      <c r="A199" s="130"/>
      <c r="B199" s="130"/>
      <c r="C199" s="130"/>
      <c r="D199" s="130"/>
      <c r="E199" s="130"/>
      <c r="F199" s="130"/>
      <c r="G199" s="130"/>
      <c r="H199" s="130"/>
      <c r="I199" s="131"/>
      <c r="J199" s="130"/>
      <c r="K199" s="132"/>
      <c r="L199" s="132"/>
      <c r="M199" s="132"/>
      <c r="N199" s="132"/>
      <c r="O199" s="132"/>
      <c r="P199" s="132"/>
      <c r="Q199" s="132"/>
      <c r="R199" s="130"/>
      <c r="S199" s="130"/>
      <c r="T199" s="130"/>
      <c r="U199" s="130"/>
      <c r="V199" s="130"/>
      <c r="W199" s="130"/>
      <c r="X199" s="130"/>
      <c r="Y199" s="133"/>
      <c r="Z199" s="130"/>
      <c r="AA199" s="134"/>
      <c r="AB199" s="130"/>
      <c r="AC199" s="130"/>
      <c r="AD199" s="130"/>
      <c r="AE199" s="130"/>
    </row>
    <row r="200" spans="1:31" ht="14.25" customHeight="1" x14ac:dyDescent="0.3">
      <c r="A200" s="130"/>
      <c r="B200" s="130"/>
      <c r="C200" s="130"/>
      <c r="D200" s="130"/>
      <c r="E200" s="130"/>
      <c r="F200" s="130"/>
      <c r="G200" s="130"/>
      <c r="H200" s="130"/>
      <c r="I200" s="131"/>
      <c r="J200" s="130"/>
      <c r="K200" s="132"/>
      <c r="L200" s="132"/>
      <c r="M200" s="132"/>
      <c r="N200" s="132"/>
      <c r="O200" s="132"/>
      <c r="P200" s="132"/>
      <c r="Q200" s="132"/>
      <c r="R200" s="130"/>
      <c r="S200" s="130"/>
      <c r="T200" s="130"/>
      <c r="U200" s="130"/>
      <c r="V200" s="130"/>
      <c r="W200" s="130"/>
      <c r="X200" s="130"/>
      <c r="Y200" s="133"/>
      <c r="Z200" s="130"/>
      <c r="AA200" s="134"/>
      <c r="AB200" s="130"/>
      <c r="AC200" s="130"/>
      <c r="AD200" s="130"/>
      <c r="AE200" s="130"/>
    </row>
    <row r="201" spans="1:31" ht="14.25" customHeight="1" x14ac:dyDescent="0.3">
      <c r="A201" s="130"/>
      <c r="B201" s="130"/>
      <c r="C201" s="130"/>
      <c r="D201" s="130"/>
      <c r="E201" s="130"/>
      <c r="F201" s="130"/>
      <c r="G201" s="130"/>
      <c r="H201" s="130"/>
      <c r="I201" s="131"/>
      <c r="J201" s="130"/>
      <c r="K201" s="132"/>
      <c r="L201" s="132"/>
      <c r="M201" s="132"/>
      <c r="N201" s="132"/>
      <c r="O201" s="132"/>
      <c r="P201" s="132"/>
      <c r="Q201" s="132"/>
      <c r="R201" s="130"/>
      <c r="S201" s="130"/>
      <c r="T201" s="130"/>
      <c r="U201" s="130"/>
      <c r="V201" s="130"/>
      <c r="W201" s="130"/>
      <c r="X201" s="130"/>
      <c r="Y201" s="133"/>
      <c r="Z201" s="130"/>
      <c r="AA201" s="134"/>
      <c r="AB201" s="130"/>
      <c r="AC201" s="130"/>
      <c r="AD201" s="130"/>
      <c r="AE201" s="130"/>
    </row>
    <row r="202" spans="1:31" ht="14.25" customHeight="1" x14ac:dyDescent="0.3">
      <c r="A202" s="130"/>
      <c r="B202" s="130"/>
      <c r="C202" s="130"/>
      <c r="D202" s="130"/>
      <c r="E202" s="130"/>
      <c r="F202" s="130"/>
      <c r="G202" s="130"/>
      <c r="H202" s="130"/>
      <c r="I202" s="131"/>
      <c r="J202" s="130"/>
      <c r="K202" s="132"/>
      <c r="L202" s="132"/>
      <c r="M202" s="132"/>
      <c r="N202" s="132"/>
      <c r="O202" s="132"/>
      <c r="P202" s="132"/>
      <c r="Q202" s="132"/>
      <c r="R202" s="130"/>
      <c r="S202" s="130"/>
      <c r="T202" s="130"/>
      <c r="U202" s="130"/>
      <c r="V202" s="130"/>
      <c r="W202" s="130"/>
      <c r="X202" s="130"/>
      <c r="Y202" s="133"/>
      <c r="Z202" s="130"/>
      <c r="AA202" s="134"/>
      <c r="AB202" s="130"/>
      <c r="AC202" s="130"/>
      <c r="AD202" s="130"/>
      <c r="AE202" s="130"/>
    </row>
    <row r="203" spans="1:31" ht="14.25" customHeight="1" x14ac:dyDescent="0.3">
      <c r="A203" s="130"/>
      <c r="B203" s="130"/>
      <c r="C203" s="130"/>
      <c r="D203" s="130"/>
      <c r="E203" s="130"/>
      <c r="F203" s="130"/>
      <c r="G203" s="130"/>
      <c r="H203" s="130"/>
      <c r="I203" s="131"/>
      <c r="J203" s="130"/>
      <c r="K203" s="132"/>
      <c r="L203" s="132"/>
      <c r="M203" s="132"/>
      <c r="N203" s="132"/>
      <c r="O203" s="132"/>
      <c r="P203" s="132"/>
      <c r="Q203" s="132"/>
      <c r="R203" s="130"/>
      <c r="S203" s="130"/>
      <c r="T203" s="130"/>
      <c r="U203" s="130"/>
      <c r="V203" s="130"/>
      <c r="W203" s="130"/>
      <c r="X203" s="130"/>
      <c r="Y203" s="133"/>
      <c r="Z203" s="130"/>
      <c r="AA203" s="134"/>
      <c r="AB203" s="130"/>
      <c r="AC203" s="130"/>
      <c r="AD203" s="130"/>
      <c r="AE203" s="130"/>
    </row>
    <row r="204" spans="1:31" ht="14.25" customHeight="1" x14ac:dyDescent="0.3">
      <c r="A204" s="130"/>
      <c r="B204" s="130"/>
      <c r="C204" s="130"/>
      <c r="D204" s="130"/>
      <c r="E204" s="130"/>
      <c r="F204" s="130"/>
      <c r="G204" s="130"/>
      <c r="H204" s="130"/>
      <c r="I204" s="131"/>
      <c r="J204" s="130"/>
      <c r="K204" s="132"/>
      <c r="L204" s="132"/>
      <c r="M204" s="132"/>
      <c r="N204" s="132"/>
      <c r="O204" s="132"/>
      <c r="P204" s="132"/>
      <c r="Q204" s="132"/>
      <c r="R204" s="130"/>
      <c r="S204" s="130"/>
      <c r="T204" s="130"/>
      <c r="U204" s="130"/>
      <c r="V204" s="130"/>
      <c r="W204" s="130"/>
      <c r="X204" s="130"/>
      <c r="Y204" s="133"/>
      <c r="Z204" s="130"/>
      <c r="AA204" s="134"/>
      <c r="AB204" s="130"/>
      <c r="AC204" s="130"/>
      <c r="AD204" s="130"/>
      <c r="AE204" s="130"/>
    </row>
    <row r="205" spans="1:31" ht="14.25" customHeight="1" x14ac:dyDescent="0.3">
      <c r="A205" s="130"/>
      <c r="B205" s="130"/>
      <c r="C205" s="130"/>
      <c r="D205" s="130"/>
      <c r="E205" s="130"/>
      <c r="F205" s="130"/>
      <c r="G205" s="130"/>
      <c r="H205" s="130"/>
      <c r="I205" s="131"/>
      <c r="J205" s="130"/>
      <c r="K205" s="132"/>
      <c r="L205" s="132"/>
      <c r="M205" s="132"/>
      <c r="N205" s="132"/>
      <c r="O205" s="132"/>
      <c r="P205" s="132"/>
      <c r="Q205" s="132"/>
      <c r="R205" s="130"/>
      <c r="S205" s="130"/>
      <c r="T205" s="130"/>
      <c r="U205" s="130"/>
      <c r="V205" s="130"/>
      <c r="W205" s="130"/>
      <c r="X205" s="130"/>
      <c r="Y205" s="133"/>
      <c r="Z205" s="130"/>
      <c r="AA205" s="134"/>
      <c r="AB205" s="130"/>
      <c r="AC205" s="130"/>
      <c r="AD205" s="130"/>
      <c r="AE205" s="130"/>
    </row>
    <row r="206" spans="1:31" ht="14.25" customHeight="1" x14ac:dyDescent="0.3">
      <c r="A206" s="130"/>
      <c r="B206" s="130"/>
      <c r="C206" s="130"/>
      <c r="D206" s="130"/>
      <c r="E206" s="130"/>
      <c r="F206" s="130"/>
      <c r="G206" s="130"/>
      <c r="H206" s="130"/>
      <c r="I206" s="131"/>
      <c r="J206" s="130"/>
      <c r="K206" s="132"/>
      <c r="L206" s="132"/>
      <c r="M206" s="132"/>
      <c r="N206" s="132"/>
      <c r="O206" s="132"/>
      <c r="P206" s="132"/>
      <c r="Q206" s="132"/>
      <c r="R206" s="130"/>
      <c r="S206" s="130"/>
      <c r="T206" s="130"/>
      <c r="U206" s="130"/>
      <c r="V206" s="130"/>
      <c r="W206" s="130"/>
      <c r="X206" s="130"/>
      <c r="Y206" s="133"/>
      <c r="Z206" s="130"/>
      <c r="AA206" s="134"/>
      <c r="AB206" s="130"/>
      <c r="AC206" s="130"/>
      <c r="AD206" s="130"/>
      <c r="AE206" s="130"/>
    </row>
    <row r="207" spans="1:31" ht="14.25" customHeight="1" x14ac:dyDescent="0.3">
      <c r="A207" s="130"/>
      <c r="B207" s="130"/>
      <c r="C207" s="130"/>
      <c r="D207" s="130"/>
      <c r="E207" s="130"/>
      <c r="F207" s="130"/>
      <c r="G207" s="130"/>
      <c r="H207" s="130"/>
      <c r="I207" s="131"/>
      <c r="J207" s="130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</row>
    <row r="208" spans="1:31" ht="14.25" customHeight="1" x14ac:dyDescent="0.3">
      <c r="A208" s="130"/>
      <c r="B208" s="130"/>
      <c r="C208" s="130"/>
      <c r="D208" s="130"/>
      <c r="E208" s="130"/>
      <c r="F208" s="130"/>
      <c r="G208" s="130"/>
      <c r="H208" s="130"/>
      <c r="I208" s="131"/>
      <c r="J208" s="130"/>
      <c r="K208" s="132"/>
      <c r="L208" s="132"/>
      <c r="M208" s="132"/>
      <c r="N208" s="132"/>
      <c r="O208" s="132"/>
      <c r="P208" s="132"/>
      <c r="Q208" s="132"/>
      <c r="R208" s="130"/>
      <c r="S208" s="130"/>
      <c r="T208" s="130"/>
      <c r="U208" s="130"/>
      <c r="V208" s="130"/>
      <c r="W208" s="130"/>
      <c r="X208" s="130"/>
      <c r="Y208" s="133"/>
      <c r="Z208" s="130"/>
      <c r="AA208" s="134"/>
      <c r="AB208" s="130"/>
      <c r="AC208" s="130"/>
      <c r="AD208" s="130"/>
      <c r="AE208" s="130"/>
    </row>
    <row r="209" spans="1:31" ht="14.25" customHeight="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30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30"/>
      <c r="AD209" s="130"/>
      <c r="AE209" s="130"/>
    </row>
    <row r="210" spans="1:31" ht="14.25" customHeight="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30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30"/>
      <c r="AD210" s="130"/>
      <c r="AE210" s="130"/>
    </row>
    <row r="211" spans="1:31" ht="14.25" customHeight="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30"/>
      <c r="K211" s="132"/>
      <c r="L211" s="132"/>
      <c r="M211" s="132"/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30"/>
      <c r="AD211" s="130"/>
      <c r="AE211" s="130"/>
    </row>
    <row r="212" spans="1:31" ht="14.25" customHeight="1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30"/>
      <c r="K212" s="132"/>
      <c r="L212" s="132"/>
      <c r="M212" s="132"/>
      <c r="N212" s="132"/>
      <c r="O212" s="132"/>
      <c r="P212" s="132"/>
      <c r="Q212" s="132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30"/>
      <c r="AD212" s="130"/>
      <c r="AE212" s="130"/>
    </row>
    <row r="213" spans="1:31" ht="14.25" customHeight="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30"/>
      <c r="K213" s="132"/>
      <c r="L213" s="132"/>
      <c r="M213" s="132"/>
      <c r="N213" s="132"/>
      <c r="O213" s="132"/>
      <c r="P213" s="132"/>
      <c r="Q213" s="132"/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30"/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30"/>
      <c r="K214" s="132"/>
      <c r="L214" s="132"/>
      <c r="M214" s="132"/>
      <c r="N214" s="132"/>
      <c r="O214" s="132"/>
      <c r="P214" s="132"/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30"/>
      <c r="K215" s="132"/>
      <c r="L215" s="132"/>
      <c r="M215" s="132"/>
      <c r="N215" s="132"/>
      <c r="O215" s="132"/>
      <c r="P215" s="132"/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30"/>
      <c r="K216" s="132"/>
      <c r="L216" s="132"/>
      <c r="M216" s="132"/>
      <c r="N216" s="132"/>
      <c r="O216" s="132"/>
      <c r="P216" s="132"/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30"/>
      <c r="K217" s="132"/>
      <c r="L217" s="132"/>
      <c r="M217" s="132"/>
      <c r="N217" s="132"/>
      <c r="O217" s="132"/>
      <c r="P217" s="132"/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30"/>
      <c r="K218" s="132"/>
      <c r="L218" s="132"/>
      <c r="M218" s="132"/>
      <c r="N218" s="132"/>
      <c r="O218" s="132"/>
      <c r="P218" s="132"/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30"/>
      <c r="K219" s="132"/>
      <c r="L219" s="132"/>
      <c r="M219" s="132"/>
      <c r="N219" s="132"/>
      <c r="O219" s="132"/>
      <c r="P219" s="132"/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30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30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30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30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30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30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30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30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30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30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30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30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30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30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4.2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30"/>
      <c r="K234" s="132"/>
      <c r="L234" s="132"/>
      <c r="M234" s="132"/>
      <c r="N234" s="132"/>
      <c r="O234" s="132"/>
      <c r="P234" s="132"/>
      <c r="Q234" s="132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4.2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30"/>
      <c r="K235" s="132"/>
      <c r="L235" s="132"/>
      <c r="M235" s="132"/>
      <c r="N235" s="132"/>
      <c r="O235" s="132"/>
      <c r="P235" s="132"/>
      <c r="Q235" s="132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4.2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30"/>
      <c r="K236" s="132"/>
      <c r="L236" s="132"/>
      <c r="M236" s="132"/>
      <c r="N236" s="132"/>
      <c r="O236" s="132"/>
      <c r="P236" s="132"/>
      <c r="Q236" s="132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4.2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30"/>
      <c r="K237" s="132"/>
      <c r="L237" s="132"/>
      <c r="M237" s="132"/>
      <c r="N237" s="132"/>
      <c r="O237" s="132"/>
      <c r="P237" s="132"/>
      <c r="Q237" s="132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4.2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30"/>
      <c r="K238" s="132"/>
      <c r="L238" s="132"/>
      <c r="M238" s="132"/>
      <c r="N238" s="132"/>
      <c r="O238" s="132"/>
      <c r="P238" s="132"/>
      <c r="Q238" s="132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4.2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30"/>
      <c r="K239" s="132"/>
      <c r="L239" s="132"/>
      <c r="M239" s="132"/>
      <c r="N239" s="132"/>
      <c r="O239" s="132"/>
      <c r="P239" s="132"/>
      <c r="Q239" s="132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4.2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30"/>
      <c r="K240" s="132"/>
      <c r="L240" s="132"/>
      <c r="M240" s="132"/>
      <c r="N240" s="132"/>
      <c r="O240" s="132"/>
      <c r="P240" s="132"/>
      <c r="Q240" s="132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4.2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30"/>
      <c r="K241" s="132"/>
      <c r="L241" s="132"/>
      <c r="M241" s="132"/>
      <c r="N241" s="132"/>
      <c r="O241" s="132"/>
      <c r="P241" s="132"/>
      <c r="Q241" s="132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4.2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30"/>
      <c r="K242" s="132"/>
      <c r="L242" s="132"/>
      <c r="M242" s="132"/>
      <c r="N242" s="132"/>
      <c r="O242" s="132"/>
      <c r="P242" s="132"/>
      <c r="Q242" s="132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4.2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30"/>
      <c r="K243" s="132"/>
      <c r="L243" s="132"/>
      <c r="M243" s="132"/>
      <c r="N243" s="132"/>
      <c r="O243" s="132"/>
      <c r="P243" s="132"/>
      <c r="Q243" s="132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4.2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30"/>
      <c r="K244" s="132"/>
      <c r="L244" s="132"/>
      <c r="M244" s="132"/>
      <c r="N244" s="132"/>
      <c r="O244" s="132"/>
      <c r="P244" s="132"/>
      <c r="Q244" s="132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4.2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30"/>
      <c r="K245" s="132"/>
      <c r="L245" s="132"/>
      <c r="M245" s="132"/>
      <c r="N245" s="132"/>
      <c r="O245" s="132"/>
      <c r="P245" s="132"/>
      <c r="Q245" s="132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4.2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30"/>
      <c r="K246" s="132"/>
      <c r="L246" s="132"/>
      <c r="M246" s="132"/>
      <c r="N246" s="132"/>
      <c r="O246" s="132"/>
      <c r="P246" s="132"/>
      <c r="Q246" s="132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4.2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30"/>
      <c r="K247" s="132"/>
      <c r="L247" s="132"/>
      <c r="M247" s="132"/>
      <c r="N247" s="132"/>
      <c r="O247" s="132"/>
      <c r="P247" s="132"/>
      <c r="Q247" s="132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4.2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30"/>
      <c r="K248" s="132"/>
      <c r="L248" s="132"/>
      <c r="M248" s="132"/>
      <c r="N248" s="132"/>
      <c r="O248" s="132"/>
      <c r="P248" s="132"/>
      <c r="Q248" s="132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4.2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30"/>
      <c r="K249" s="132"/>
      <c r="L249" s="132"/>
      <c r="M249" s="132"/>
      <c r="N249" s="132"/>
      <c r="O249" s="132"/>
      <c r="P249" s="132"/>
      <c r="Q249" s="132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4.2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30"/>
      <c r="K250" s="132"/>
      <c r="L250" s="132"/>
      <c r="M250" s="132"/>
      <c r="N250" s="132"/>
      <c r="O250" s="132"/>
      <c r="P250" s="132"/>
      <c r="Q250" s="132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5.7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5.7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5.7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5.7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5.7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5.7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5.7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5.7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5.7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5.7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5.7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5.7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5.7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5.7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5.7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5.7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5.7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5.7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5.7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5.7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5.7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5.7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5.7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5.7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5.7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5.7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5.7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5.7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5.7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5.7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5.7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5.7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5.7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5.7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5.7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5.7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5.7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5.7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5.7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5.7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5.7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5.7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5.7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5.7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5.7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5.7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5.7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5.7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5.7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5.7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5.7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5.7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5.7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5.7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5.7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5.7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5.7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5.7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5.7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5.7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5.7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5.7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5.7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5.7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5.7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5.7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5.7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5.7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5.7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5.7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5.7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5.7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5.7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5.7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5.7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5.7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5.7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5.7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5.7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5.7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5.7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5.7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5.7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5.7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5.7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5.7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5.7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5.7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5.7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5.7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5.7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5.7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5.7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5.7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5.7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5.7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5.7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5.7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5.7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5.7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5.7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5.7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5.7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5.7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5.7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5.7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5.7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5.7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5.7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5.7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5.7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5.7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5.7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5.7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5.7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5.7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5.7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5.7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5.7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5.7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5.7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5.7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5.7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5.7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5.7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5.7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5.7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5.7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5.7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5.7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5.7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5.7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5.7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5.7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5.7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5.7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5.7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5.7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5.7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5.7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5.7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5.7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5.7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5.7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5.7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5.7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5.7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5.7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5.7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5.7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5.7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5.7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5.7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5.7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5.7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5.7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5.7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5.7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5.7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5.7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5.7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5.7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3"/>
      <c r="Z982" s="130"/>
      <c r="AA982" s="134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3"/>
      <c r="Z983" s="130"/>
      <c r="AA983" s="134"/>
      <c r="AB983" s="130"/>
      <c r="AC983" s="130"/>
      <c r="AD983" s="130"/>
      <c r="AE983" s="130"/>
    </row>
    <row r="984" spans="1:31" ht="15.75" customHeight="1" x14ac:dyDescent="0.3">
      <c r="A984" s="130"/>
      <c r="B984" s="130"/>
      <c r="C984" s="130"/>
      <c r="D984" s="130"/>
      <c r="E984" s="130"/>
      <c r="F984" s="130"/>
      <c r="G984" s="130"/>
      <c r="H984" s="130"/>
      <c r="I984" s="131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3"/>
      <c r="Z984" s="130"/>
      <c r="AA984" s="134"/>
      <c r="AB984" s="130"/>
      <c r="AC984" s="130"/>
      <c r="AD984" s="130"/>
      <c r="AE984" s="130"/>
    </row>
    <row r="985" spans="1:31" ht="15.75" customHeight="1" x14ac:dyDescent="0.3">
      <c r="A985" s="130"/>
      <c r="B985" s="130"/>
      <c r="C985" s="130"/>
      <c r="D985" s="130"/>
      <c r="E985" s="130"/>
      <c r="F985" s="130"/>
      <c r="G985" s="130"/>
      <c r="H985" s="130"/>
      <c r="I985" s="131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3"/>
      <c r="Z985" s="130"/>
      <c r="AA985" s="134"/>
      <c r="AB985" s="130"/>
      <c r="AC985" s="130"/>
      <c r="AD985" s="130"/>
      <c r="AE985" s="130"/>
    </row>
    <row r="986" spans="1:31" ht="15.75" customHeight="1" x14ac:dyDescent="0.3">
      <c r="A986" s="130"/>
      <c r="B986" s="130"/>
      <c r="C986" s="130"/>
      <c r="D986" s="130"/>
      <c r="E986" s="130"/>
      <c r="F986" s="130"/>
      <c r="G986" s="130"/>
      <c r="H986" s="130"/>
      <c r="I986" s="131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3"/>
      <c r="Z986" s="130"/>
      <c r="AA986" s="134"/>
      <c r="AB986" s="130"/>
      <c r="AC986" s="130"/>
      <c r="AD986" s="130"/>
      <c r="AE986" s="130"/>
    </row>
    <row r="987" spans="1:31" ht="15.75" customHeight="1" x14ac:dyDescent="0.3">
      <c r="A987" s="130"/>
      <c r="B987" s="130"/>
      <c r="C987" s="130"/>
      <c r="D987" s="130"/>
      <c r="E987" s="130"/>
      <c r="F987" s="130"/>
      <c r="G987" s="130"/>
      <c r="H987" s="130"/>
      <c r="I987" s="131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3"/>
      <c r="Z987" s="130"/>
      <c r="AA987" s="134"/>
      <c r="AB987" s="130"/>
      <c r="AC987" s="130"/>
      <c r="AD987" s="130"/>
      <c r="AE987" s="130"/>
    </row>
    <row r="988" spans="1:31" ht="15.75" customHeight="1" x14ac:dyDescent="0.3">
      <c r="A988" s="130"/>
      <c r="B988" s="130"/>
      <c r="C988" s="130"/>
      <c r="D988" s="130"/>
      <c r="E988" s="130"/>
      <c r="F988" s="130"/>
      <c r="G988" s="130"/>
      <c r="H988" s="130"/>
      <c r="I988" s="131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3"/>
      <c r="Z988" s="130"/>
      <c r="AA988" s="134"/>
      <c r="AB988" s="130"/>
      <c r="AC988" s="130"/>
      <c r="AD988" s="130"/>
      <c r="AE988" s="130"/>
    </row>
    <row r="989" spans="1:31" ht="15.75" customHeight="1" x14ac:dyDescent="0.3">
      <c r="A989" s="130"/>
      <c r="B989" s="130"/>
      <c r="C989" s="130"/>
      <c r="D989" s="130"/>
      <c r="E989" s="130"/>
      <c r="F989" s="130"/>
      <c r="G989" s="130"/>
      <c r="H989" s="130"/>
      <c r="I989" s="131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3"/>
      <c r="Z989" s="130"/>
      <c r="AA989" s="134"/>
      <c r="AB989" s="130"/>
      <c r="AC989" s="130"/>
      <c r="AD989" s="130"/>
      <c r="AE989" s="130"/>
    </row>
    <row r="990" spans="1:31" ht="15.75" customHeight="1" x14ac:dyDescent="0.3">
      <c r="A990" s="130"/>
      <c r="B990" s="130"/>
      <c r="C990" s="130"/>
      <c r="D990" s="130"/>
      <c r="E990" s="130"/>
      <c r="F990" s="130"/>
      <c r="G990" s="130"/>
      <c r="H990" s="130"/>
      <c r="I990" s="131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3"/>
      <c r="Z990" s="130"/>
      <c r="AA990" s="134"/>
      <c r="AB990" s="130"/>
      <c r="AC990" s="130"/>
      <c r="AD990" s="130"/>
      <c r="AE990" s="130"/>
    </row>
    <row r="991" spans="1:31" ht="15.75" customHeight="1" x14ac:dyDescent="0.3">
      <c r="A991" s="130"/>
      <c r="B991" s="130"/>
      <c r="C991" s="130"/>
      <c r="D991" s="130"/>
      <c r="E991" s="130"/>
      <c r="F991" s="130"/>
      <c r="G991" s="130"/>
      <c r="H991" s="130"/>
      <c r="I991" s="131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3"/>
      <c r="Z991" s="130"/>
      <c r="AA991" s="134"/>
      <c r="AB991" s="130"/>
      <c r="AC991" s="130"/>
      <c r="AD991" s="130"/>
      <c r="AE991" s="130"/>
    </row>
    <row r="992" spans="1:31" ht="15.75" customHeight="1" x14ac:dyDescent="0.3">
      <c r="A992" s="130"/>
      <c r="B992" s="130"/>
      <c r="C992" s="130"/>
      <c r="D992" s="130"/>
      <c r="E992" s="130"/>
      <c r="F992" s="130"/>
      <c r="G992" s="130"/>
      <c r="H992" s="130"/>
      <c r="I992" s="131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3"/>
      <c r="Z992" s="130"/>
      <c r="AA992" s="134"/>
      <c r="AB992" s="130"/>
      <c r="AC992" s="130"/>
      <c r="AD992" s="130"/>
      <c r="AE992" s="130"/>
    </row>
    <row r="993" spans="1:31" ht="15.75" customHeight="1" x14ac:dyDescent="0.3">
      <c r="A993" s="130"/>
      <c r="B993" s="130"/>
      <c r="C993" s="130"/>
      <c r="D993" s="130"/>
      <c r="E993" s="130"/>
      <c r="F993" s="130"/>
      <c r="G993" s="130"/>
      <c r="H993" s="130"/>
      <c r="I993" s="131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3"/>
      <c r="Z993" s="130"/>
      <c r="AA993" s="134"/>
      <c r="AB993" s="130"/>
      <c r="AC993" s="130"/>
      <c r="AD993" s="130"/>
      <c r="AE993" s="130"/>
    </row>
    <row r="994" spans="1:31" ht="15.75" customHeight="1" x14ac:dyDescent="0.3">
      <c r="A994" s="130"/>
      <c r="B994" s="130"/>
      <c r="C994" s="130"/>
      <c r="D994" s="130"/>
      <c r="E994" s="130"/>
      <c r="F994" s="130"/>
      <c r="G994" s="130"/>
      <c r="H994" s="130"/>
      <c r="I994" s="131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3"/>
      <c r="Z994" s="130"/>
      <c r="AA994" s="134"/>
      <c r="AB994" s="130"/>
      <c r="AC994" s="130"/>
      <c r="AD994" s="130"/>
      <c r="AE994" s="130"/>
    </row>
    <row r="995" spans="1:31" ht="15.75" customHeight="1" x14ac:dyDescent="0.3">
      <c r="A995" s="130"/>
      <c r="B995" s="130"/>
      <c r="C995" s="130"/>
      <c r="D995" s="130"/>
      <c r="E995" s="130"/>
      <c r="F995" s="130"/>
      <c r="G995" s="130"/>
      <c r="H995" s="130"/>
      <c r="I995" s="131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3"/>
      <c r="Z995" s="130"/>
      <c r="AA995" s="134"/>
      <c r="AB995" s="130"/>
      <c r="AC995" s="130"/>
      <c r="AD995" s="130"/>
      <c r="AE995" s="130"/>
    </row>
    <row r="996" spans="1:31" ht="15.75" customHeight="1" x14ac:dyDescent="0.3">
      <c r="A996" s="130"/>
      <c r="B996" s="130"/>
      <c r="C996" s="130"/>
      <c r="D996" s="130"/>
      <c r="E996" s="130"/>
      <c r="F996" s="130"/>
      <c r="G996" s="130"/>
      <c r="H996" s="130"/>
      <c r="I996" s="131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3"/>
      <c r="Z996" s="130"/>
      <c r="AA996" s="134"/>
      <c r="AB996" s="130"/>
      <c r="AC996" s="130"/>
      <c r="AD996" s="130"/>
      <c r="AE996" s="130"/>
    </row>
    <row r="997" spans="1:31" ht="15.75" customHeight="1" x14ac:dyDescent="0.3">
      <c r="A997" s="130"/>
      <c r="B997" s="130"/>
      <c r="C997" s="130"/>
      <c r="D997" s="130"/>
      <c r="E997" s="130"/>
      <c r="F997" s="130"/>
      <c r="G997" s="130"/>
      <c r="H997" s="130"/>
      <c r="I997" s="131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3"/>
      <c r="Z997" s="130"/>
      <c r="AA997" s="134"/>
      <c r="AB997" s="130"/>
      <c r="AC997" s="130"/>
      <c r="AD997" s="130"/>
      <c r="AE997" s="130"/>
    </row>
    <row r="998" spans="1:31" ht="15.75" customHeight="1" x14ac:dyDescent="0.3">
      <c r="A998" s="130"/>
      <c r="B998" s="130"/>
      <c r="C998" s="130"/>
      <c r="D998" s="130"/>
      <c r="E998" s="130"/>
      <c r="F998" s="130"/>
      <c r="G998" s="130"/>
      <c r="H998" s="130"/>
      <c r="I998" s="131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3"/>
      <c r="Z998" s="130"/>
      <c r="AA998" s="134"/>
      <c r="AB998" s="130"/>
      <c r="AC998" s="130"/>
      <c r="AD998" s="130"/>
      <c r="AE998" s="130"/>
    </row>
    <row r="999" spans="1:31" ht="15.75" customHeight="1" x14ac:dyDescent="0.3">
      <c r="A999" s="130"/>
      <c r="B999" s="130"/>
      <c r="C999" s="130"/>
      <c r="D999" s="130"/>
      <c r="E999" s="130"/>
      <c r="F999" s="130"/>
      <c r="G999" s="130"/>
      <c r="H999" s="130"/>
      <c r="I999" s="131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5.75" customHeight="1" x14ac:dyDescent="0.3">
      <c r="A1000" s="130"/>
      <c r="B1000" s="130"/>
      <c r="C1000" s="130"/>
      <c r="D1000" s="130"/>
      <c r="E1000" s="130"/>
      <c r="F1000" s="130"/>
      <c r="G1000" s="130"/>
      <c r="H1000" s="130"/>
      <c r="I1000" s="131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11">
    <mergeCell ref="T5:W6"/>
    <mergeCell ref="AC5:AE6"/>
    <mergeCell ref="K46:Q46"/>
    <mergeCell ref="A1:C1"/>
    <mergeCell ref="B2:C2"/>
    <mergeCell ref="B3:C3"/>
    <mergeCell ref="D3:S3"/>
    <mergeCell ref="B4:C4"/>
    <mergeCell ref="B5:C5"/>
    <mergeCell ref="D5:F6"/>
    <mergeCell ref="K5:Q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62"/>
  <sheetViews>
    <sheetView workbookViewId="0">
      <pane xSplit="9" ySplit="7" topLeftCell="J203" activePane="bottomRight" state="frozen"/>
      <selection pane="topRight"/>
      <selection pane="bottomLeft"/>
      <selection pane="bottomRight" activeCell="R225" sqref="R225"/>
    </sheetView>
  </sheetViews>
  <sheetFormatPr defaultColWidth="14.44140625" defaultRowHeight="14.4" x14ac:dyDescent="0.3"/>
  <cols>
    <col min="1" max="1" width="19.6640625" customWidth="1"/>
    <col min="2" max="2" width="8.6640625" customWidth="1"/>
    <col min="3" max="3" width="50.109375" customWidth="1"/>
    <col min="4" max="4" width="8" hidden="1" customWidth="1"/>
    <col min="5" max="5" width="8.33203125" hidden="1" customWidth="1"/>
    <col min="6" max="6" width="9.6640625" hidden="1" customWidth="1"/>
    <col min="7" max="7" width="12.33203125" hidden="1" customWidth="1"/>
    <col min="8" max="8" width="58.6640625" hidden="1" customWidth="1"/>
    <col min="9" max="9" width="13.33203125" hidden="1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3" width="11" customWidth="1"/>
    <col min="24" max="25" width="11.441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7" width="0" hidden="1" customWidth="1"/>
  </cols>
  <sheetData>
    <row r="1" spans="1:37" ht="24.75" customHeight="1" x14ac:dyDescent="0.3">
      <c r="A1" s="307" t="s">
        <v>0</v>
      </c>
      <c r="B1" s="307"/>
      <c r="C1" s="307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308" t="s">
        <v>268</v>
      </c>
      <c r="C2" s="308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2</v>
      </c>
      <c r="B3" s="310" t="s">
        <v>3</v>
      </c>
      <c r="C3" s="310"/>
      <c r="D3" s="312" t="s">
        <v>4</v>
      </c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8" t="s">
        <v>5</v>
      </c>
      <c r="U3" s="9"/>
      <c r="V3" s="9"/>
      <c r="W3" s="9"/>
      <c r="X3" s="9"/>
      <c r="Y3" s="10"/>
      <c r="Z3" s="11"/>
      <c r="AA3" s="12" t="s">
        <v>6</v>
      </c>
      <c r="AB3" s="13" t="s">
        <v>7</v>
      </c>
      <c r="AC3" s="14"/>
      <c r="AD3" s="14"/>
      <c r="AE3" s="15"/>
    </row>
    <row r="4" spans="1:37" x14ac:dyDescent="0.3">
      <c r="A4" s="2" t="s">
        <v>8</v>
      </c>
      <c r="B4" s="313"/>
      <c r="C4" s="313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9</v>
      </c>
      <c r="B5" s="314"/>
      <c r="C5" s="314"/>
      <c r="D5" s="315" t="s">
        <v>10</v>
      </c>
      <c r="E5" s="315"/>
      <c r="F5" s="315"/>
      <c r="G5" s="17"/>
      <c r="H5" s="30"/>
      <c r="I5" s="18"/>
      <c r="J5" s="17"/>
      <c r="K5" s="315" t="s">
        <v>11</v>
      </c>
      <c r="L5" s="315"/>
      <c r="M5" s="315"/>
      <c r="N5" s="315"/>
      <c r="O5" s="315"/>
      <c r="P5" s="315"/>
      <c r="Q5" s="315"/>
      <c r="R5" s="31"/>
      <c r="S5" s="20"/>
      <c r="T5" s="294" t="s">
        <v>12</v>
      </c>
      <c r="U5" s="294"/>
      <c r="V5" s="294"/>
      <c r="W5" s="294"/>
      <c r="X5" s="22"/>
      <c r="Y5" s="23"/>
      <c r="Z5" s="24"/>
      <c r="AA5" s="25"/>
      <c r="AB5" s="26"/>
      <c r="AC5" s="300" t="s">
        <v>13</v>
      </c>
      <c r="AD5" s="300"/>
      <c r="AE5" s="300"/>
    </row>
    <row r="6" spans="1:37" ht="15" customHeight="1" x14ac:dyDescent="0.3">
      <c r="A6" s="1"/>
      <c r="B6" s="1"/>
      <c r="C6" s="1"/>
      <c r="D6" s="315"/>
      <c r="E6" s="315"/>
      <c r="F6" s="315"/>
      <c r="G6" s="17"/>
      <c r="H6" s="32"/>
      <c r="I6" s="18"/>
      <c r="J6" s="17"/>
      <c r="K6" s="315"/>
      <c r="L6" s="315"/>
      <c r="M6" s="315"/>
      <c r="N6" s="315"/>
      <c r="O6" s="315"/>
      <c r="P6" s="315"/>
      <c r="Q6" s="315"/>
      <c r="R6" s="33"/>
      <c r="S6" s="20"/>
      <c r="T6" s="294"/>
      <c r="U6" s="294"/>
      <c r="V6" s="294"/>
      <c r="W6" s="294"/>
      <c r="X6" s="22"/>
      <c r="Y6" s="23"/>
      <c r="Z6" s="24"/>
      <c r="AA6" s="25"/>
      <c r="AB6" s="26"/>
      <c r="AC6" s="300"/>
      <c r="AD6" s="300"/>
      <c r="AE6" s="300"/>
    </row>
    <row r="7" spans="1:37" ht="43.2" x14ac:dyDescent="0.3">
      <c r="A7" s="34" t="s">
        <v>14</v>
      </c>
      <c r="B7" s="35" t="s">
        <v>15</v>
      </c>
      <c r="C7" s="36" t="s">
        <v>16</v>
      </c>
      <c r="D7" s="37" t="s">
        <v>17</v>
      </c>
      <c r="E7" s="38" t="s">
        <v>18</v>
      </c>
      <c r="F7" s="39" t="s">
        <v>19</v>
      </c>
      <c r="G7" s="40" t="s">
        <v>20</v>
      </c>
      <c r="H7" s="38" t="s">
        <v>21</v>
      </c>
      <c r="I7" s="41" t="s">
        <v>22</v>
      </c>
      <c r="J7" s="40" t="s">
        <v>23</v>
      </c>
      <c r="K7" s="185" t="s">
        <v>44</v>
      </c>
      <c r="L7" s="42" t="s">
        <v>45</v>
      </c>
      <c r="M7" s="42" t="s">
        <v>46</v>
      </c>
      <c r="N7" s="42" t="s">
        <v>47</v>
      </c>
      <c r="O7" s="42" t="s">
        <v>48</v>
      </c>
      <c r="P7" s="42" t="s">
        <v>49</v>
      </c>
      <c r="Q7" s="186"/>
      <c r="R7" s="43" t="s">
        <v>24</v>
      </c>
      <c r="S7" s="44" t="s">
        <v>25</v>
      </c>
      <c r="T7" s="45" t="s">
        <v>26</v>
      </c>
      <c r="U7" s="46" t="s">
        <v>27</v>
      </c>
      <c r="V7" s="46" t="s">
        <v>28</v>
      </c>
      <c r="W7" s="47" t="s">
        <v>29</v>
      </c>
      <c r="X7" s="48" t="s">
        <v>30</v>
      </c>
      <c r="Y7" s="49" t="s">
        <v>31</v>
      </c>
      <c r="Z7" s="47" t="s">
        <v>32</v>
      </c>
      <c r="AA7" s="50"/>
      <c r="AB7" s="51" t="s">
        <v>33</v>
      </c>
      <c r="AC7" s="52" t="s">
        <v>34</v>
      </c>
      <c r="AD7" s="53" t="s">
        <v>35</v>
      </c>
      <c r="AE7" s="54" t="s">
        <v>36</v>
      </c>
      <c r="AF7" s="187" t="s">
        <v>50</v>
      </c>
      <c r="AG7" s="187" t="s">
        <v>51</v>
      </c>
      <c r="AH7" s="187" t="s">
        <v>52</v>
      </c>
      <c r="AI7" s="187" t="s">
        <v>53</v>
      </c>
      <c r="AJ7" s="187" t="s">
        <v>54</v>
      </c>
      <c r="AK7" s="239">
        <f>SUM(AJ8:AJ208)</f>
        <v>6218</v>
      </c>
    </row>
    <row r="8" spans="1:37" x14ac:dyDescent="0.3">
      <c r="A8" s="234" t="s">
        <v>269</v>
      </c>
      <c r="B8" s="56"/>
      <c r="C8" s="142" t="s">
        <v>270</v>
      </c>
      <c r="D8" s="58"/>
      <c r="E8" s="59"/>
      <c r="F8" s="60">
        <f t="shared" ref="F8:F206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206" si="1">SUM(T8:W8)</f>
        <v>0</v>
      </c>
      <c r="Y8" s="74">
        <f t="shared" ref="Y8:Y206" si="2">T8*115 + U8*81 + V8*77 + W8*15</f>
        <v>0</v>
      </c>
      <c r="Z8" s="75"/>
      <c r="AA8" s="76">
        <f t="shared" ref="AA8:AA206" si="3">SUM(J8,Y8)</f>
        <v>0</v>
      </c>
      <c r="AB8" s="77"/>
      <c r="AC8" s="78"/>
      <c r="AD8" s="79"/>
      <c r="AE8" s="80"/>
      <c r="AF8" s="219"/>
      <c r="AH8" s="209"/>
      <c r="AI8" s="187"/>
      <c r="AJ8" s="190"/>
    </row>
    <row r="9" spans="1:37" ht="28.8" x14ac:dyDescent="0.3">
      <c r="A9" s="234" t="s">
        <v>271</v>
      </c>
      <c r="B9" s="241"/>
      <c r="C9" s="142" t="s">
        <v>272</v>
      </c>
      <c r="D9" s="58"/>
      <c r="E9" s="59"/>
      <c r="F9" s="60"/>
      <c r="G9" s="61"/>
      <c r="H9" s="62"/>
      <c r="I9" s="63"/>
      <c r="J9" s="64"/>
      <c r="K9" s="154"/>
      <c r="L9" s="59"/>
      <c r="M9" s="59"/>
      <c r="N9" s="59"/>
      <c r="O9" s="66"/>
      <c r="P9" s="66"/>
      <c r="Q9" s="67"/>
      <c r="R9" s="68"/>
      <c r="S9" s="69"/>
      <c r="T9" s="70"/>
      <c r="U9" s="71"/>
      <c r="V9" s="71"/>
      <c r="W9" s="72"/>
      <c r="X9" s="73">
        <f t="shared" ref="X9:X23" si="4">SUM(T9:W9)</f>
        <v>0</v>
      </c>
      <c r="Y9" s="74">
        <f t="shared" ref="Y9:Y23" si="5">T9*115 + U9*81 + V9*77 + W9*15</f>
        <v>0</v>
      </c>
      <c r="Z9" s="75"/>
      <c r="AA9" s="84">
        <f t="shared" ref="AA9:AA23" si="6">SUM(J9,Y9)</f>
        <v>0</v>
      </c>
      <c r="AB9" s="77"/>
      <c r="AC9" s="78"/>
      <c r="AD9" s="79"/>
      <c r="AE9" s="80"/>
      <c r="AF9" s="219">
        <f t="shared" ref="AF9:AF93" si="7">AA9/$AA$208*100</f>
        <v>0</v>
      </c>
      <c r="AG9" s="1"/>
      <c r="AI9" s="187">
        <f t="shared" ref="AI9" si="8">AG9+AH9</f>
        <v>0</v>
      </c>
      <c r="AJ9" s="190">
        <f t="shared" ref="AJ9" si="9">AA9-AI9</f>
        <v>0</v>
      </c>
    </row>
    <row r="10" spans="1:37" ht="43.2" x14ac:dyDescent="0.3">
      <c r="A10" s="233" t="s">
        <v>273</v>
      </c>
      <c r="B10" s="150">
        <v>5</v>
      </c>
      <c r="C10" s="57" t="s">
        <v>274</v>
      </c>
      <c r="D10" s="58"/>
      <c r="E10" s="59"/>
      <c r="F10" s="60"/>
      <c r="G10" s="61"/>
      <c r="H10" s="62"/>
      <c r="I10" s="63"/>
      <c r="J10" s="64">
        <v>300</v>
      </c>
      <c r="K10" s="154"/>
      <c r="L10" s="59" t="s">
        <v>57</v>
      </c>
      <c r="M10" s="59"/>
      <c r="N10" s="59"/>
      <c r="O10" s="66"/>
      <c r="P10" s="66"/>
      <c r="Q10" s="67"/>
      <c r="R10" s="68" t="s">
        <v>58</v>
      </c>
      <c r="S10" s="240" t="s">
        <v>665</v>
      </c>
      <c r="T10" s="70">
        <v>8</v>
      </c>
      <c r="U10" s="71"/>
      <c r="V10" s="71"/>
      <c r="W10" s="72"/>
      <c r="X10" s="73">
        <f t="shared" si="4"/>
        <v>8</v>
      </c>
      <c r="Y10" s="74">
        <f t="shared" si="5"/>
        <v>920</v>
      </c>
      <c r="Z10" s="75" t="s">
        <v>144</v>
      </c>
      <c r="AA10" s="84">
        <f t="shared" si="6"/>
        <v>1220</v>
      </c>
      <c r="AB10" s="77"/>
      <c r="AC10" s="78"/>
      <c r="AD10" s="79"/>
      <c r="AE10" s="80"/>
      <c r="AF10" s="219">
        <f t="shared" si="7"/>
        <v>0.1892816914956667</v>
      </c>
      <c r="AG10">
        <v>300</v>
      </c>
      <c r="AH10" s="257">
        <v>3680</v>
      </c>
      <c r="AI10" s="187">
        <f t="shared" ref="AI10" si="10">AG10+AH10</f>
        <v>3980</v>
      </c>
      <c r="AJ10" s="190">
        <f t="shared" ref="AJ10" si="11">AA10-AI10</f>
        <v>-2760</v>
      </c>
    </row>
    <row r="11" spans="1:37" ht="28.8" x14ac:dyDescent="0.3">
      <c r="A11" s="233" t="s">
        <v>275</v>
      </c>
      <c r="B11" s="150">
        <v>5</v>
      </c>
      <c r="C11" s="57" t="s">
        <v>276</v>
      </c>
      <c r="D11" s="58"/>
      <c r="E11" s="59"/>
      <c r="F11" s="60"/>
      <c r="G11" s="61"/>
      <c r="H11" s="62"/>
      <c r="I11" s="63"/>
      <c r="J11" s="64">
        <f>42*100 + 300</f>
        <v>4500</v>
      </c>
      <c r="K11" s="154"/>
      <c r="L11" s="59" t="s">
        <v>57</v>
      </c>
      <c r="M11" s="59"/>
      <c r="N11" s="59"/>
      <c r="O11" s="66"/>
      <c r="P11" s="66"/>
      <c r="Q11" s="67"/>
      <c r="R11" s="68" t="s">
        <v>81</v>
      </c>
      <c r="S11" s="240" t="s">
        <v>277</v>
      </c>
      <c r="T11" s="70">
        <v>8</v>
      </c>
      <c r="U11" s="71"/>
      <c r="V11" s="71"/>
      <c r="W11" s="72"/>
      <c r="X11" s="73">
        <f t="shared" si="4"/>
        <v>8</v>
      </c>
      <c r="Y11" s="74">
        <f t="shared" si="5"/>
        <v>920</v>
      </c>
      <c r="Z11" s="75" t="s">
        <v>144</v>
      </c>
      <c r="AA11" s="84">
        <f t="shared" si="6"/>
        <v>5420</v>
      </c>
      <c r="AB11" s="77"/>
      <c r="AC11" s="78"/>
      <c r="AD11" s="79"/>
      <c r="AE11" s="80"/>
      <c r="AF11" s="219">
        <f t="shared" si="7"/>
        <v>0.84090718680861765</v>
      </c>
      <c r="AG11" s="258">
        <v>2400</v>
      </c>
      <c r="AH11" s="257">
        <v>3680</v>
      </c>
      <c r="AI11" s="187">
        <f t="shared" ref="AI11" si="12">AG11+AH11</f>
        <v>6080</v>
      </c>
      <c r="AJ11" s="190">
        <f t="shared" ref="AJ11" si="13">AA11-AI11</f>
        <v>-660</v>
      </c>
    </row>
    <row r="12" spans="1:37" ht="28.8" x14ac:dyDescent="0.3">
      <c r="A12" s="233" t="s">
        <v>278</v>
      </c>
      <c r="B12" s="150">
        <v>5</v>
      </c>
      <c r="C12" s="57" t="s">
        <v>279</v>
      </c>
      <c r="D12" s="58"/>
      <c r="E12" s="59"/>
      <c r="F12" s="60"/>
      <c r="G12" s="61"/>
      <c r="H12" s="62"/>
      <c r="I12" s="63"/>
      <c r="J12" s="64"/>
      <c r="K12" s="154"/>
      <c r="L12" s="59"/>
      <c r="M12" s="59" t="s">
        <v>57</v>
      </c>
      <c r="N12" s="59"/>
      <c r="O12" s="66"/>
      <c r="P12" s="66"/>
      <c r="Q12" s="67"/>
      <c r="R12" s="68" t="s">
        <v>58</v>
      </c>
      <c r="S12" s="69"/>
      <c r="T12" s="70">
        <v>24</v>
      </c>
      <c r="U12" s="71"/>
      <c r="V12" s="71">
        <v>100</v>
      </c>
      <c r="W12" s="72"/>
      <c r="X12" s="73">
        <f t="shared" si="4"/>
        <v>124</v>
      </c>
      <c r="Y12" s="74">
        <f t="shared" si="5"/>
        <v>10460</v>
      </c>
      <c r="Z12" s="75" t="s">
        <v>280</v>
      </c>
      <c r="AA12" s="84">
        <f t="shared" si="6"/>
        <v>10460</v>
      </c>
      <c r="AB12" s="77"/>
      <c r="AC12" s="78"/>
      <c r="AD12" s="79"/>
      <c r="AE12" s="80"/>
      <c r="AF12" s="219">
        <f t="shared" si="7"/>
        <v>1.6228577811841589</v>
      </c>
      <c r="AG12" s="1"/>
      <c r="AH12" s="257">
        <v>15228</v>
      </c>
      <c r="AI12" s="187">
        <f t="shared" ref="AI12" si="14">AG12+AH12</f>
        <v>15228</v>
      </c>
      <c r="AJ12" s="190">
        <f t="shared" ref="AJ12" si="15">AA12-AI12</f>
        <v>-4768</v>
      </c>
    </row>
    <row r="13" spans="1:37" ht="28.8" x14ac:dyDescent="0.3">
      <c r="A13" s="233" t="s">
        <v>281</v>
      </c>
      <c r="B13" s="150">
        <v>5</v>
      </c>
      <c r="C13" s="57" t="s">
        <v>282</v>
      </c>
      <c r="D13" s="58"/>
      <c r="E13" s="59"/>
      <c r="F13" s="60"/>
      <c r="G13" s="61"/>
      <c r="H13" s="62"/>
      <c r="I13" s="63"/>
      <c r="J13" s="64">
        <f>42*111 + 300</f>
        <v>4962</v>
      </c>
      <c r="K13" s="154"/>
      <c r="L13" s="59" t="s">
        <v>57</v>
      </c>
      <c r="M13" s="59"/>
      <c r="N13" s="59"/>
      <c r="O13" s="66"/>
      <c r="P13" s="66"/>
      <c r="Q13" s="67"/>
      <c r="R13" s="68" t="s">
        <v>81</v>
      </c>
      <c r="S13" s="240" t="s">
        <v>283</v>
      </c>
      <c r="T13" s="70">
        <v>8</v>
      </c>
      <c r="U13" s="71"/>
      <c r="V13" s="71"/>
      <c r="W13" s="72"/>
      <c r="X13" s="73">
        <f t="shared" si="4"/>
        <v>8</v>
      </c>
      <c r="Y13" s="74">
        <f t="shared" si="5"/>
        <v>920</v>
      </c>
      <c r="Z13" s="75" t="s">
        <v>144</v>
      </c>
      <c r="AA13" s="84">
        <f t="shared" si="6"/>
        <v>5882</v>
      </c>
      <c r="AB13" s="77"/>
      <c r="AC13" s="78"/>
      <c r="AD13" s="79"/>
      <c r="AE13" s="80"/>
      <c r="AF13" s="219">
        <f t="shared" si="7"/>
        <v>0.91258599129304219</v>
      </c>
      <c r="AG13" s="258">
        <v>3200</v>
      </c>
      <c r="AH13" s="257">
        <v>3680</v>
      </c>
      <c r="AI13" s="187">
        <f t="shared" ref="AI13:AI14" si="16">AG13+AH13</f>
        <v>6880</v>
      </c>
      <c r="AJ13" s="190">
        <f t="shared" ref="AJ13:AJ14" si="17">AA13-AI13</f>
        <v>-998</v>
      </c>
    </row>
    <row r="14" spans="1:37" x14ac:dyDescent="0.3">
      <c r="A14" s="233" t="s">
        <v>284</v>
      </c>
      <c r="B14" s="150">
        <v>5</v>
      </c>
      <c r="C14" s="57" t="s">
        <v>285</v>
      </c>
      <c r="D14" s="58"/>
      <c r="E14" s="59"/>
      <c r="F14" s="60"/>
      <c r="G14" s="61"/>
      <c r="H14" s="62"/>
      <c r="I14" s="63"/>
      <c r="J14" s="64"/>
      <c r="K14" s="154"/>
      <c r="L14" s="59"/>
      <c r="M14" s="59" t="s">
        <v>57</v>
      </c>
      <c r="N14" s="59"/>
      <c r="O14" s="66"/>
      <c r="P14" s="66"/>
      <c r="Q14" s="67"/>
      <c r="R14" s="68" t="s">
        <v>58</v>
      </c>
      <c r="S14" s="69"/>
      <c r="T14" s="70">
        <v>24</v>
      </c>
      <c r="U14" s="71"/>
      <c r="V14" s="71"/>
      <c r="W14" s="72"/>
      <c r="X14" s="73">
        <f t="shared" si="4"/>
        <v>24</v>
      </c>
      <c r="Y14" s="74">
        <f t="shared" si="5"/>
        <v>2760</v>
      </c>
      <c r="Z14" s="75" t="s">
        <v>144</v>
      </c>
      <c r="AA14" s="84">
        <f t="shared" si="6"/>
        <v>2760</v>
      </c>
      <c r="AB14" s="77"/>
      <c r="AC14" s="78"/>
      <c r="AD14" s="79"/>
      <c r="AE14" s="80"/>
      <c r="AF14" s="219">
        <f t="shared" si="7"/>
        <v>0.42821103977708203</v>
      </c>
      <c r="AH14">
        <v>2760</v>
      </c>
      <c r="AI14" s="187">
        <f t="shared" si="16"/>
        <v>2760</v>
      </c>
      <c r="AJ14" s="190">
        <f t="shared" si="17"/>
        <v>0</v>
      </c>
    </row>
    <row r="15" spans="1:37" ht="28.8" x14ac:dyDescent="0.3">
      <c r="A15" s="234" t="s">
        <v>286</v>
      </c>
      <c r="B15" s="241"/>
      <c r="C15" s="142" t="s">
        <v>287</v>
      </c>
      <c r="D15" s="58"/>
      <c r="E15" s="59"/>
      <c r="F15" s="60"/>
      <c r="G15" s="61"/>
      <c r="H15" s="62"/>
      <c r="I15" s="63"/>
      <c r="J15" s="64"/>
      <c r="K15" s="154"/>
      <c r="L15" s="59"/>
      <c r="M15" s="59"/>
      <c r="N15" s="59"/>
      <c r="O15" s="66"/>
      <c r="P15" s="66"/>
      <c r="Q15" s="67"/>
      <c r="R15" s="68"/>
      <c r="S15" s="69"/>
      <c r="T15" s="70"/>
      <c r="U15" s="71"/>
      <c r="V15" s="71"/>
      <c r="W15" s="72"/>
      <c r="X15" s="73">
        <f t="shared" si="4"/>
        <v>0</v>
      </c>
      <c r="Y15" s="74">
        <f t="shared" si="5"/>
        <v>0</v>
      </c>
      <c r="Z15" s="75"/>
      <c r="AA15" s="84">
        <f t="shared" si="6"/>
        <v>0</v>
      </c>
      <c r="AB15" s="77"/>
      <c r="AC15" s="78"/>
      <c r="AD15" s="79"/>
      <c r="AE15" s="80"/>
      <c r="AF15" s="219">
        <f t="shared" si="7"/>
        <v>0</v>
      </c>
      <c r="AH15">
        <v>0</v>
      </c>
      <c r="AI15" s="187">
        <f t="shared" ref="AI15:AI17" si="18">AG15+AH15</f>
        <v>0</v>
      </c>
      <c r="AJ15" s="190">
        <f t="shared" ref="AJ15:AJ17" si="19">AA15-AI15</f>
        <v>0</v>
      </c>
    </row>
    <row r="16" spans="1:37" ht="28.8" x14ac:dyDescent="0.3">
      <c r="A16" s="233" t="s">
        <v>288</v>
      </c>
      <c r="B16" s="150">
        <v>5</v>
      </c>
      <c r="C16" s="57" t="s">
        <v>289</v>
      </c>
      <c r="D16" s="58"/>
      <c r="E16" s="59"/>
      <c r="F16" s="60"/>
      <c r="G16" s="61"/>
      <c r="H16" s="62"/>
      <c r="I16" s="63"/>
      <c r="J16" s="64"/>
      <c r="K16" s="154"/>
      <c r="L16" s="59"/>
      <c r="M16" s="59" t="s">
        <v>57</v>
      </c>
      <c r="N16" s="59"/>
      <c r="O16" s="66"/>
      <c r="P16" s="66"/>
      <c r="Q16" s="67"/>
      <c r="R16" s="68" t="s">
        <v>58</v>
      </c>
      <c r="S16" s="69"/>
      <c r="T16" s="70">
        <v>24</v>
      </c>
      <c r="U16" s="71"/>
      <c r="V16" s="71"/>
      <c r="W16" s="72"/>
      <c r="X16" s="73">
        <f t="shared" si="4"/>
        <v>24</v>
      </c>
      <c r="Y16" s="74">
        <f t="shared" si="5"/>
        <v>2760</v>
      </c>
      <c r="Z16" s="75" t="s">
        <v>144</v>
      </c>
      <c r="AA16" s="84">
        <f t="shared" si="6"/>
        <v>2760</v>
      </c>
      <c r="AB16" s="77"/>
      <c r="AC16" s="78"/>
      <c r="AD16" s="79"/>
      <c r="AE16" s="80"/>
      <c r="AF16" s="219">
        <f t="shared" si="7"/>
        <v>0.42821103977708203</v>
      </c>
      <c r="AH16">
        <v>2760</v>
      </c>
      <c r="AI16" s="187">
        <f t="shared" si="18"/>
        <v>2760</v>
      </c>
      <c r="AJ16" s="190">
        <f t="shared" si="19"/>
        <v>0</v>
      </c>
    </row>
    <row r="17" spans="1:36" x14ac:dyDescent="0.3">
      <c r="A17" s="233" t="s">
        <v>290</v>
      </c>
      <c r="B17" s="150">
        <v>5</v>
      </c>
      <c r="C17" s="57" t="s">
        <v>291</v>
      </c>
      <c r="D17" s="58"/>
      <c r="E17" s="59"/>
      <c r="F17" s="60"/>
      <c r="G17" s="61"/>
      <c r="H17" s="62"/>
      <c r="I17" s="63"/>
      <c r="J17" s="64"/>
      <c r="K17" s="154"/>
      <c r="L17" s="59"/>
      <c r="M17" s="59" t="s">
        <v>57</v>
      </c>
      <c r="N17" s="59"/>
      <c r="O17" s="66"/>
      <c r="P17" s="66"/>
      <c r="Q17" s="67"/>
      <c r="R17" s="68" t="s">
        <v>58</v>
      </c>
      <c r="S17" s="69"/>
      <c r="T17" s="70">
        <v>32</v>
      </c>
      <c r="U17" s="71"/>
      <c r="V17" s="71"/>
      <c r="W17" s="72"/>
      <c r="X17" s="73">
        <f t="shared" si="4"/>
        <v>32</v>
      </c>
      <c r="Y17" s="74">
        <f t="shared" si="5"/>
        <v>3680</v>
      </c>
      <c r="Z17" s="75" t="s">
        <v>144</v>
      </c>
      <c r="AA17" s="84">
        <f t="shared" si="6"/>
        <v>3680</v>
      </c>
      <c r="AB17" s="77"/>
      <c r="AC17" s="78"/>
      <c r="AD17" s="79"/>
      <c r="AE17" s="80"/>
      <c r="AF17" s="219">
        <f t="shared" si="7"/>
        <v>0.5709480530361094</v>
      </c>
      <c r="AH17">
        <v>3680</v>
      </c>
      <c r="AI17" s="187">
        <f t="shared" si="18"/>
        <v>3680</v>
      </c>
      <c r="AJ17" s="190">
        <f t="shared" si="19"/>
        <v>0</v>
      </c>
    </row>
    <row r="18" spans="1:36" ht="43.2" x14ac:dyDescent="0.3">
      <c r="A18" s="233" t="s">
        <v>292</v>
      </c>
      <c r="B18" s="150">
        <v>5</v>
      </c>
      <c r="C18" s="57" t="s">
        <v>293</v>
      </c>
      <c r="D18" s="58"/>
      <c r="E18" s="59"/>
      <c r="F18" s="60"/>
      <c r="G18" s="61"/>
      <c r="H18" s="62"/>
      <c r="I18" s="63"/>
      <c r="J18" s="64">
        <f>359+400</f>
        <v>759</v>
      </c>
      <c r="K18" s="154"/>
      <c r="L18" s="59"/>
      <c r="M18" s="59" t="s">
        <v>57</v>
      </c>
      <c r="N18" s="59"/>
      <c r="O18" s="66"/>
      <c r="P18" s="66"/>
      <c r="Q18" s="67"/>
      <c r="R18" s="68" t="s">
        <v>81</v>
      </c>
      <c r="S18" s="240" t="s">
        <v>294</v>
      </c>
      <c r="T18" s="70">
        <v>24</v>
      </c>
      <c r="U18" s="71"/>
      <c r="V18" s="71"/>
      <c r="W18" s="72"/>
      <c r="X18" s="73">
        <f t="shared" si="4"/>
        <v>24</v>
      </c>
      <c r="Y18" s="74">
        <f t="shared" si="5"/>
        <v>2760</v>
      </c>
      <c r="Z18" s="75" t="s">
        <v>144</v>
      </c>
      <c r="AA18" s="84">
        <f t="shared" si="6"/>
        <v>3519</v>
      </c>
      <c r="AB18" s="77"/>
      <c r="AC18" s="78"/>
      <c r="AD18" s="79"/>
      <c r="AE18" s="80"/>
      <c r="AF18" s="219">
        <f t="shared" si="7"/>
        <v>0.54596907571577957</v>
      </c>
      <c r="AG18" s="256">
        <v>800</v>
      </c>
      <c r="AH18">
        <v>2760</v>
      </c>
      <c r="AI18" s="187">
        <f t="shared" ref="AI18" si="20">AG18+AH18</f>
        <v>3560</v>
      </c>
      <c r="AJ18" s="190">
        <f t="shared" ref="AJ18" si="21">AA18-AI18</f>
        <v>-41</v>
      </c>
    </row>
    <row r="19" spans="1:36" x14ac:dyDescent="0.3">
      <c r="A19" s="233" t="s">
        <v>295</v>
      </c>
      <c r="B19" s="150">
        <v>5</v>
      </c>
      <c r="C19" s="57" t="s">
        <v>296</v>
      </c>
      <c r="D19" s="58"/>
      <c r="E19" s="59"/>
      <c r="F19" s="60"/>
      <c r="G19" s="61"/>
      <c r="H19" s="62"/>
      <c r="I19" s="63"/>
      <c r="J19" s="64"/>
      <c r="K19" s="154"/>
      <c r="L19" s="59"/>
      <c r="M19" s="59" t="s">
        <v>57</v>
      </c>
      <c r="N19" s="59"/>
      <c r="O19" s="66"/>
      <c r="P19" s="66"/>
      <c r="Q19" s="67"/>
      <c r="R19" s="68" t="s">
        <v>58</v>
      </c>
      <c r="S19" s="69"/>
      <c r="T19" s="70">
        <v>24</v>
      </c>
      <c r="U19" s="71"/>
      <c r="V19" s="71"/>
      <c r="W19" s="72"/>
      <c r="X19" s="73">
        <f t="shared" si="4"/>
        <v>24</v>
      </c>
      <c r="Y19" s="74">
        <f t="shared" si="5"/>
        <v>2760</v>
      </c>
      <c r="Z19" s="75" t="s">
        <v>144</v>
      </c>
      <c r="AA19" s="84">
        <f t="shared" si="6"/>
        <v>2760</v>
      </c>
      <c r="AB19" s="77"/>
      <c r="AC19" s="78"/>
      <c r="AD19" s="79"/>
      <c r="AE19" s="80"/>
      <c r="AF19" s="219">
        <f t="shared" si="7"/>
        <v>0.42821103977708203</v>
      </c>
    </row>
    <row r="20" spans="1:36" ht="28.8" x14ac:dyDescent="0.3">
      <c r="A20" s="234" t="s">
        <v>297</v>
      </c>
      <c r="B20" s="241"/>
      <c r="C20" s="142" t="s">
        <v>298</v>
      </c>
      <c r="D20" s="58"/>
      <c r="E20" s="59"/>
      <c r="F20" s="60"/>
      <c r="G20" s="61"/>
      <c r="H20" s="62"/>
      <c r="I20" s="63"/>
      <c r="J20" s="64"/>
      <c r="K20" s="154"/>
      <c r="L20" s="59"/>
      <c r="M20" s="59"/>
      <c r="N20" s="59"/>
      <c r="O20" s="66"/>
      <c r="P20" s="66"/>
      <c r="Q20" s="67"/>
      <c r="R20" s="68"/>
      <c r="S20" s="69"/>
      <c r="T20" s="70"/>
      <c r="U20" s="71"/>
      <c r="V20" s="71"/>
      <c r="W20" s="72"/>
      <c r="X20" s="73">
        <f t="shared" si="4"/>
        <v>0</v>
      </c>
      <c r="Y20" s="74">
        <f t="shared" si="5"/>
        <v>0</v>
      </c>
      <c r="Z20" s="75"/>
      <c r="AA20" s="84">
        <f t="shared" si="6"/>
        <v>0</v>
      </c>
      <c r="AB20" s="77"/>
      <c r="AC20" s="78"/>
      <c r="AD20" s="79"/>
      <c r="AE20" s="80"/>
      <c r="AF20" s="219">
        <f t="shared" si="7"/>
        <v>0</v>
      </c>
      <c r="AG20" s="64"/>
      <c r="AH20">
        <v>0</v>
      </c>
      <c r="AI20" s="187">
        <f t="shared" ref="AI20" si="22">AG20+AH20</f>
        <v>0</v>
      </c>
      <c r="AJ20" s="190">
        <f t="shared" ref="AJ20" si="23">AA20-AI20</f>
        <v>0</v>
      </c>
    </row>
    <row r="21" spans="1:36" ht="28.8" x14ac:dyDescent="0.3">
      <c r="A21" s="233" t="s">
        <v>299</v>
      </c>
      <c r="B21" s="150"/>
      <c r="C21" s="57" t="s">
        <v>300</v>
      </c>
      <c r="D21" s="58"/>
      <c r="E21" s="59"/>
      <c r="F21" s="60"/>
      <c r="G21" s="61"/>
      <c r="H21" s="62"/>
      <c r="I21" s="63"/>
      <c r="J21" s="64"/>
      <c r="K21" s="154"/>
      <c r="L21" s="59"/>
      <c r="M21" s="59" t="s">
        <v>57</v>
      </c>
      <c r="N21" s="59"/>
      <c r="O21" s="66"/>
      <c r="P21" s="66"/>
      <c r="Q21" s="67"/>
      <c r="R21" s="68" t="s">
        <v>58</v>
      </c>
      <c r="S21" s="69"/>
      <c r="T21" s="70">
        <v>120</v>
      </c>
      <c r="U21" s="71"/>
      <c r="V21" s="71"/>
      <c r="W21" s="72"/>
      <c r="X21" s="73">
        <f t="shared" si="4"/>
        <v>120</v>
      </c>
      <c r="Y21" s="74">
        <f t="shared" si="5"/>
        <v>13800</v>
      </c>
      <c r="Z21" s="75" t="s">
        <v>144</v>
      </c>
      <c r="AA21" s="84">
        <f t="shared" si="6"/>
        <v>13800</v>
      </c>
      <c r="AB21" s="77"/>
      <c r="AC21" s="78"/>
      <c r="AD21" s="79"/>
      <c r="AE21" s="80"/>
      <c r="AF21" s="219">
        <f t="shared" si="7"/>
        <v>2.1410551988854101</v>
      </c>
      <c r="AG21" s="64"/>
      <c r="AH21" s="257">
        <v>12420</v>
      </c>
      <c r="AI21" s="187">
        <f t="shared" ref="AI21:AI27" si="24">AG21+AH21</f>
        <v>12420</v>
      </c>
      <c r="AJ21" s="190">
        <f t="shared" ref="AJ21:AJ27" si="25">AA21-AI21</f>
        <v>1380</v>
      </c>
    </row>
    <row r="22" spans="1:36" ht="28.8" x14ac:dyDescent="0.3">
      <c r="A22" s="233" t="s">
        <v>301</v>
      </c>
      <c r="B22" s="150"/>
      <c r="C22" s="57" t="s">
        <v>302</v>
      </c>
      <c r="D22" s="58"/>
      <c r="E22" s="59"/>
      <c r="F22" s="60"/>
      <c r="G22" s="61"/>
      <c r="H22" s="62"/>
      <c r="I22" s="63"/>
      <c r="J22" s="64"/>
      <c r="K22" s="154"/>
      <c r="L22" s="59"/>
      <c r="M22" s="59" t="s">
        <v>57</v>
      </c>
      <c r="N22" s="59"/>
      <c r="O22" s="66"/>
      <c r="P22" s="66"/>
      <c r="Q22" s="67"/>
      <c r="R22" s="68" t="s">
        <v>58</v>
      </c>
      <c r="S22" s="69"/>
      <c r="T22" s="70">
        <v>36</v>
      </c>
      <c r="U22" s="71"/>
      <c r="V22" s="71"/>
      <c r="W22" s="72"/>
      <c r="X22" s="73">
        <f t="shared" si="4"/>
        <v>36</v>
      </c>
      <c r="Y22" s="74">
        <f t="shared" si="5"/>
        <v>4140</v>
      </c>
      <c r="Z22" s="75" t="s">
        <v>144</v>
      </c>
      <c r="AA22" s="84">
        <f t="shared" si="6"/>
        <v>4140</v>
      </c>
      <c r="AB22" s="77"/>
      <c r="AC22" s="78"/>
      <c r="AD22" s="79"/>
      <c r="AE22" s="80"/>
      <c r="AF22" s="219">
        <f t="shared" si="7"/>
        <v>0.64231655966562307</v>
      </c>
      <c r="AG22" s="64"/>
      <c r="AH22">
        <v>4140</v>
      </c>
      <c r="AI22" s="187">
        <f t="shared" si="24"/>
        <v>4140</v>
      </c>
      <c r="AJ22" s="190">
        <f t="shared" si="25"/>
        <v>0</v>
      </c>
    </row>
    <row r="23" spans="1:36" x14ac:dyDescent="0.3">
      <c r="A23" s="233" t="s">
        <v>303</v>
      </c>
      <c r="B23" s="150"/>
      <c r="C23" s="57" t="s">
        <v>304</v>
      </c>
      <c r="D23" s="58"/>
      <c r="E23" s="59"/>
      <c r="F23" s="60"/>
      <c r="G23" s="61"/>
      <c r="H23" s="62"/>
      <c r="I23" s="63"/>
      <c r="J23" s="64"/>
      <c r="K23" s="154"/>
      <c r="L23" s="59"/>
      <c r="M23" s="59" t="s">
        <v>57</v>
      </c>
      <c r="N23" s="59"/>
      <c r="O23" s="66"/>
      <c r="P23" s="66"/>
      <c r="Q23" s="67"/>
      <c r="R23" s="68" t="s">
        <v>58</v>
      </c>
      <c r="S23" s="69"/>
      <c r="T23" s="70">
        <v>40</v>
      </c>
      <c r="U23" s="71"/>
      <c r="V23" s="71"/>
      <c r="W23" s="72"/>
      <c r="X23" s="73">
        <f t="shared" si="4"/>
        <v>40</v>
      </c>
      <c r="Y23" s="74">
        <f t="shared" si="5"/>
        <v>4600</v>
      </c>
      <c r="Z23" s="75" t="s">
        <v>144</v>
      </c>
      <c r="AA23" s="84">
        <f t="shared" si="6"/>
        <v>4600</v>
      </c>
      <c r="AB23" s="77"/>
      <c r="AC23" s="78"/>
      <c r="AD23" s="79"/>
      <c r="AE23" s="80"/>
      <c r="AF23" s="219">
        <f t="shared" si="7"/>
        <v>0.71368506629513662</v>
      </c>
      <c r="AG23" s="64"/>
      <c r="AH23" s="257">
        <v>4140</v>
      </c>
      <c r="AI23" s="187">
        <f t="shared" si="24"/>
        <v>4140</v>
      </c>
      <c r="AJ23" s="190">
        <f t="shared" si="25"/>
        <v>460</v>
      </c>
    </row>
    <row r="24" spans="1:36" s="183" customFormat="1" x14ac:dyDescent="0.3">
      <c r="A24" s="242" t="s">
        <v>305</v>
      </c>
      <c r="B24" s="260">
        <v>4</v>
      </c>
      <c r="C24" s="280" t="s">
        <v>306</v>
      </c>
      <c r="D24" s="162"/>
      <c r="E24" s="163"/>
      <c r="F24" s="164"/>
      <c r="G24" s="220"/>
      <c r="H24" s="166"/>
      <c r="I24" s="167"/>
      <c r="J24" s="168"/>
      <c r="K24" s="221"/>
      <c r="L24" s="163"/>
      <c r="M24" s="163"/>
      <c r="N24" s="163"/>
      <c r="O24" s="222"/>
      <c r="P24" s="222"/>
      <c r="Q24" s="223"/>
      <c r="R24" s="224"/>
      <c r="S24" s="171"/>
      <c r="T24" s="172"/>
      <c r="U24" s="173"/>
      <c r="V24" s="173"/>
      <c r="W24" s="174"/>
      <c r="X24" s="175"/>
      <c r="Y24" s="176"/>
      <c r="Z24" s="177"/>
      <c r="AA24" s="178">
        <f t="shared" ref="AA24:AA26" si="26">SUM(J24,Y24)</f>
        <v>0</v>
      </c>
      <c r="AB24" s="225"/>
      <c r="AC24" s="226"/>
      <c r="AD24" s="227"/>
      <c r="AE24" s="228"/>
      <c r="AF24" s="229"/>
      <c r="AG24" s="168"/>
      <c r="AI24" s="230"/>
      <c r="AJ24" s="231"/>
    </row>
    <row r="25" spans="1:36" s="183" customFormat="1" x14ac:dyDescent="0.3">
      <c r="A25" s="242" t="s">
        <v>307</v>
      </c>
      <c r="B25" s="260">
        <v>4</v>
      </c>
      <c r="C25" s="280" t="s">
        <v>308</v>
      </c>
      <c r="D25" s="162"/>
      <c r="E25" s="163"/>
      <c r="F25" s="164"/>
      <c r="G25" s="220"/>
      <c r="H25" s="166"/>
      <c r="I25" s="167"/>
      <c r="J25" s="168"/>
      <c r="K25" s="221"/>
      <c r="L25" s="163"/>
      <c r="M25" s="163"/>
      <c r="N25" s="163"/>
      <c r="O25" s="222"/>
      <c r="P25" s="222"/>
      <c r="Q25" s="223"/>
      <c r="R25" s="224"/>
      <c r="S25" s="171"/>
      <c r="T25" s="172"/>
      <c r="U25" s="173"/>
      <c r="V25" s="173"/>
      <c r="W25" s="174"/>
      <c r="X25" s="175"/>
      <c r="Y25" s="176"/>
      <c r="Z25" s="177"/>
      <c r="AA25" s="178">
        <f t="shared" si="26"/>
        <v>0</v>
      </c>
      <c r="AB25" s="225"/>
      <c r="AC25" s="226"/>
      <c r="AD25" s="227"/>
      <c r="AE25" s="228"/>
      <c r="AF25" s="229"/>
      <c r="AG25" s="168"/>
      <c r="AI25" s="230"/>
      <c r="AJ25" s="231"/>
    </row>
    <row r="26" spans="1:36" s="183" customFormat="1" x14ac:dyDescent="0.3">
      <c r="A26" s="242" t="s">
        <v>309</v>
      </c>
      <c r="B26" s="260">
        <v>4</v>
      </c>
      <c r="C26" s="280" t="s">
        <v>310</v>
      </c>
      <c r="D26" s="162"/>
      <c r="E26" s="163"/>
      <c r="F26" s="164"/>
      <c r="G26" s="220"/>
      <c r="H26" s="166"/>
      <c r="I26" s="167"/>
      <c r="J26" s="168"/>
      <c r="K26" s="221"/>
      <c r="L26" s="163"/>
      <c r="M26" s="163"/>
      <c r="N26" s="163"/>
      <c r="O26" s="222"/>
      <c r="P26" s="222"/>
      <c r="Q26" s="223"/>
      <c r="R26" s="224"/>
      <c r="S26" s="171"/>
      <c r="T26" s="172"/>
      <c r="U26" s="173"/>
      <c r="V26" s="173"/>
      <c r="W26" s="174"/>
      <c r="X26" s="175"/>
      <c r="Y26" s="176"/>
      <c r="Z26" s="177"/>
      <c r="AA26" s="178">
        <f t="shared" si="26"/>
        <v>0</v>
      </c>
      <c r="AB26" s="225"/>
      <c r="AC26" s="226"/>
      <c r="AD26" s="227"/>
      <c r="AE26" s="228"/>
      <c r="AF26" s="229"/>
      <c r="AG26" s="168"/>
      <c r="AI26" s="230"/>
      <c r="AJ26" s="231"/>
    </row>
    <row r="27" spans="1:36" x14ac:dyDescent="0.3">
      <c r="A27" s="233" t="s">
        <v>311</v>
      </c>
      <c r="B27" s="150"/>
      <c r="C27" s="57" t="s">
        <v>312</v>
      </c>
      <c r="D27" s="58"/>
      <c r="E27" s="59"/>
      <c r="F27" s="60"/>
      <c r="G27" s="61"/>
      <c r="H27" s="62"/>
      <c r="I27" s="63"/>
      <c r="J27" s="64"/>
      <c r="K27" s="154"/>
      <c r="L27" s="59"/>
      <c r="M27" s="59" t="s">
        <v>57</v>
      </c>
      <c r="N27" s="59"/>
      <c r="O27" s="66"/>
      <c r="P27" s="66"/>
      <c r="Q27" s="67"/>
      <c r="R27" s="68" t="s">
        <v>58</v>
      </c>
      <c r="S27" s="69"/>
      <c r="T27" s="70">
        <v>20</v>
      </c>
      <c r="U27" s="71"/>
      <c r="V27" s="71"/>
      <c r="W27" s="72"/>
      <c r="X27" s="73">
        <f>SUM(T27:W27)</f>
        <v>20</v>
      </c>
      <c r="Y27" s="74">
        <f>T27*115 + U27*81 + V27*77 + W27*15</f>
        <v>2300</v>
      </c>
      <c r="Z27" s="75" t="s">
        <v>144</v>
      </c>
      <c r="AA27" s="84">
        <f>SUM(J27,Y27)</f>
        <v>2300</v>
      </c>
      <c r="AB27" s="77"/>
      <c r="AC27" s="78"/>
      <c r="AD27" s="79"/>
      <c r="AE27" s="80"/>
      <c r="AF27" s="219">
        <f t="shared" si="7"/>
        <v>0.35684253314756831</v>
      </c>
      <c r="AG27" s="64"/>
      <c r="AH27">
        <v>2300</v>
      </c>
      <c r="AI27" s="187">
        <f t="shared" si="24"/>
        <v>2300</v>
      </c>
      <c r="AJ27" s="190">
        <f t="shared" si="25"/>
        <v>0</v>
      </c>
    </row>
    <row r="28" spans="1:36" x14ac:dyDescent="0.3">
      <c r="A28" s="233" t="s">
        <v>313</v>
      </c>
      <c r="B28" s="150"/>
      <c r="C28" s="279" t="s">
        <v>314</v>
      </c>
      <c r="D28" s="58"/>
      <c r="E28" s="59"/>
      <c r="F28" s="60"/>
      <c r="G28" s="61"/>
      <c r="H28" s="62"/>
      <c r="I28" s="63"/>
      <c r="J28" s="64"/>
      <c r="K28" s="154"/>
      <c r="L28" s="59"/>
      <c r="M28" s="59" t="s">
        <v>57</v>
      </c>
      <c r="N28" s="59"/>
      <c r="O28" s="66"/>
      <c r="P28" s="66"/>
      <c r="Q28" s="67"/>
      <c r="R28" s="68" t="s">
        <v>58</v>
      </c>
      <c r="S28" s="69"/>
      <c r="T28" s="70">
        <v>20</v>
      </c>
      <c r="U28" s="71"/>
      <c r="V28" s="71"/>
      <c r="W28" s="72"/>
      <c r="X28" s="73">
        <f>SUM(T28:W28)</f>
        <v>20</v>
      </c>
      <c r="Y28" s="74">
        <f>T28*115 + U28*81 + V28*77 + W28*15</f>
        <v>2300</v>
      </c>
      <c r="Z28" s="75" t="s">
        <v>144</v>
      </c>
      <c r="AA28" s="84">
        <f>SUM(J28,Y28)</f>
        <v>2300</v>
      </c>
      <c r="AB28" s="77"/>
      <c r="AC28" s="78"/>
      <c r="AD28" s="79"/>
      <c r="AE28" s="80"/>
      <c r="AF28" s="219"/>
      <c r="AG28" s="17">
        <v>0</v>
      </c>
      <c r="AH28" s="257">
        <v>0</v>
      </c>
      <c r="AI28" s="187">
        <f t="shared" ref="AI28" si="27">AG28+AH28</f>
        <v>0</v>
      </c>
      <c r="AJ28" s="190">
        <f t="shared" ref="AJ28" si="28">AA28-AI28</f>
        <v>2300</v>
      </c>
    </row>
    <row r="29" spans="1:36" x14ac:dyDescent="0.3">
      <c r="A29" s="184"/>
      <c r="B29" s="150"/>
      <c r="C29" s="57"/>
      <c r="D29" s="58"/>
      <c r="E29" s="59"/>
      <c r="F29" s="60"/>
      <c r="G29" s="61"/>
      <c r="H29" s="62"/>
      <c r="I29" s="63"/>
      <c r="J29" s="64"/>
      <c r="K29" s="154"/>
      <c r="L29" s="59"/>
      <c r="M29" s="59"/>
      <c r="N29" s="59"/>
      <c r="O29" s="66"/>
      <c r="P29" s="66"/>
      <c r="Q29" s="67"/>
      <c r="R29" s="68"/>
      <c r="S29" s="69"/>
      <c r="T29" s="70"/>
      <c r="U29" s="71"/>
      <c r="V29" s="71"/>
      <c r="W29" s="72"/>
      <c r="X29" s="73"/>
      <c r="Y29" s="74"/>
      <c r="Z29" s="75"/>
      <c r="AA29" s="84"/>
      <c r="AB29" s="77"/>
      <c r="AC29" s="78"/>
      <c r="AD29" s="79"/>
      <c r="AE29" s="80"/>
      <c r="AF29" s="219">
        <f t="shared" si="7"/>
        <v>0</v>
      </c>
    </row>
    <row r="30" spans="1:36" x14ac:dyDescent="0.3">
      <c r="A30" s="234" t="s">
        <v>315</v>
      </c>
      <c r="B30" s="150"/>
      <c r="C30" s="142" t="s">
        <v>316</v>
      </c>
      <c r="D30" s="58"/>
      <c r="E30" s="59"/>
      <c r="F30" s="60"/>
      <c r="G30" s="61"/>
      <c r="H30" s="62"/>
      <c r="I30" s="63"/>
      <c r="J30" s="64"/>
      <c r="K30" s="154"/>
      <c r="L30" s="59"/>
      <c r="M30" s="59"/>
      <c r="N30" s="59"/>
      <c r="O30" s="66"/>
      <c r="P30" s="66"/>
      <c r="Q30" s="67"/>
      <c r="R30" s="68"/>
      <c r="S30" s="69"/>
      <c r="T30" s="70"/>
      <c r="U30" s="71"/>
      <c r="V30" s="71"/>
      <c r="W30" s="72"/>
      <c r="X30" s="73">
        <f>SUM(T30:W30)</f>
        <v>0</v>
      </c>
      <c r="Y30" s="74">
        <f>T30*115 + U30*81 + V30*77 + W30*15</f>
        <v>0</v>
      </c>
      <c r="Z30" s="75"/>
      <c r="AA30" s="84">
        <f>SUM(J30,Y30)</f>
        <v>0</v>
      </c>
      <c r="AB30" s="77"/>
      <c r="AC30" s="78"/>
      <c r="AD30" s="79"/>
      <c r="AE30" s="80"/>
      <c r="AF30" s="219">
        <f t="shared" si="7"/>
        <v>0</v>
      </c>
      <c r="AG30" s="64"/>
      <c r="AH30">
        <v>0</v>
      </c>
      <c r="AI30" s="187">
        <f t="shared" ref="AI30" si="29">AG30+AH30</f>
        <v>0</v>
      </c>
      <c r="AJ30" s="190">
        <f t="shared" ref="AJ30" si="30">AA30-AI30</f>
        <v>0</v>
      </c>
    </row>
    <row r="31" spans="1:36" x14ac:dyDescent="0.3">
      <c r="A31" s="234" t="s">
        <v>317</v>
      </c>
      <c r="B31" s="150"/>
      <c r="C31" s="142" t="s">
        <v>318</v>
      </c>
      <c r="D31" s="58"/>
      <c r="E31" s="59"/>
      <c r="F31" s="60"/>
      <c r="G31" s="61"/>
      <c r="H31" s="62"/>
      <c r="I31" s="63"/>
      <c r="J31" s="64"/>
      <c r="K31" s="154"/>
      <c r="L31" s="59"/>
      <c r="M31" s="59"/>
      <c r="N31" s="59"/>
      <c r="O31" s="66"/>
      <c r="P31" s="66"/>
      <c r="Q31" s="67"/>
      <c r="R31" s="68"/>
      <c r="S31" s="69"/>
      <c r="T31" s="70"/>
      <c r="U31" s="71"/>
      <c r="V31" s="71"/>
      <c r="W31" s="72"/>
      <c r="X31" s="73">
        <f>SUM(T31:W31)</f>
        <v>0</v>
      </c>
      <c r="Y31" s="74">
        <f>T31*115 + U31*81 + V31*77 + W31*15</f>
        <v>0</v>
      </c>
      <c r="Z31" s="75"/>
      <c r="AA31" s="84">
        <f>SUM(J31,Y31)</f>
        <v>0</v>
      </c>
      <c r="AB31" s="77"/>
      <c r="AC31" s="78"/>
      <c r="AD31" s="79"/>
      <c r="AE31" s="80"/>
      <c r="AF31" s="219">
        <f t="shared" si="7"/>
        <v>0</v>
      </c>
      <c r="AG31" s="64"/>
      <c r="AH31">
        <v>0</v>
      </c>
      <c r="AI31" s="187">
        <f t="shared" ref="AI31:AI110" si="31">AG31+AH31</f>
        <v>0</v>
      </c>
      <c r="AJ31" s="190">
        <f t="shared" ref="AJ31:AJ110" si="32">AA31-AI31</f>
        <v>0</v>
      </c>
    </row>
    <row r="32" spans="1:36" s="183" customFormat="1" x14ac:dyDescent="0.3">
      <c r="A32" s="242" t="s">
        <v>319</v>
      </c>
      <c r="B32" s="260">
        <v>4</v>
      </c>
      <c r="C32" s="280" t="s">
        <v>320</v>
      </c>
      <c r="D32" s="162"/>
      <c r="E32" s="163"/>
      <c r="F32" s="164"/>
      <c r="G32" s="220"/>
      <c r="H32" s="166"/>
      <c r="I32" s="167"/>
      <c r="J32" s="168"/>
      <c r="K32" s="221"/>
      <c r="L32" s="163"/>
      <c r="M32" s="163"/>
      <c r="N32" s="163"/>
      <c r="O32" s="222"/>
      <c r="P32" s="222"/>
      <c r="Q32" s="223"/>
      <c r="R32" s="224"/>
      <c r="S32" s="171"/>
      <c r="T32" s="172"/>
      <c r="U32" s="173"/>
      <c r="V32" s="173"/>
      <c r="W32" s="174"/>
      <c r="X32" s="175"/>
      <c r="Y32" s="176"/>
      <c r="Z32" s="177"/>
      <c r="AA32" s="178"/>
      <c r="AB32" s="225"/>
      <c r="AC32" s="226"/>
      <c r="AD32" s="227"/>
      <c r="AE32" s="228"/>
      <c r="AF32" s="229"/>
      <c r="AG32" s="168"/>
      <c r="AI32" s="230"/>
      <c r="AJ32" s="231"/>
    </row>
    <row r="33" spans="1:36" s="183" customFormat="1" ht="28.8" x14ac:dyDescent="0.3">
      <c r="A33" s="242" t="s">
        <v>321</v>
      </c>
      <c r="B33" s="260">
        <v>4</v>
      </c>
      <c r="C33" s="280" t="s">
        <v>322</v>
      </c>
      <c r="D33" s="162"/>
      <c r="E33" s="163"/>
      <c r="F33" s="164"/>
      <c r="G33" s="220"/>
      <c r="H33" s="166"/>
      <c r="I33" s="167"/>
      <c r="J33" s="168"/>
      <c r="K33" s="221"/>
      <c r="L33" s="163"/>
      <c r="M33" s="163"/>
      <c r="N33" s="163"/>
      <c r="O33" s="222"/>
      <c r="P33" s="222"/>
      <c r="Q33" s="223"/>
      <c r="R33" s="224"/>
      <c r="S33" s="171"/>
      <c r="T33" s="172"/>
      <c r="U33" s="173"/>
      <c r="V33" s="173"/>
      <c r="W33" s="174"/>
      <c r="X33" s="175"/>
      <c r="Y33" s="176"/>
      <c r="Z33" s="177"/>
      <c r="AA33" s="178"/>
      <c r="AB33" s="225"/>
      <c r="AC33" s="226"/>
      <c r="AD33" s="227"/>
      <c r="AE33" s="228"/>
      <c r="AF33" s="229"/>
      <c r="AG33" s="168"/>
      <c r="AI33" s="230"/>
      <c r="AJ33" s="231"/>
    </row>
    <row r="34" spans="1:36" ht="28.8" x14ac:dyDescent="0.3">
      <c r="A34" s="233" t="s">
        <v>323</v>
      </c>
      <c r="B34" s="150">
        <v>5</v>
      </c>
      <c r="C34" s="57" t="s">
        <v>324</v>
      </c>
      <c r="D34" s="58"/>
      <c r="E34" s="59"/>
      <c r="F34" s="60"/>
      <c r="G34" s="61"/>
      <c r="H34" s="62"/>
      <c r="I34" s="63"/>
      <c r="J34" s="64"/>
      <c r="K34" s="154"/>
      <c r="L34" s="59"/>
      <c r="M34" s="59" t="s">
        <v>57</v>
      </c>
      <c r="N34" s="59"/>
      <c r="O34" s="66"/>
      <c r="P34" s="66"/>
      <c r="Q34" s="67"/>
      <c r="R34" s="68" t="s">
        <v>58</v>
      </c>
      <c r="S34" s="69"/>
      <c r="T34" s="70">
        <v>40</v>
      </c>
      <c r="U34" s="71"/>
      <c r="V34" s="71">
        <v>16</v>
      </c>
      <c r="W34" s="72"/>
      <c r="X34" s="73">
        <f>SUM(T34:W34)</f>
        <v>56</v>
      </c>
      <c r="Y34" s="74">
        <f>T34*115 + U34*81 + V34*77 + W34*15</f>
        <v>5832</v>
      </c>
      <c r="Z34" s="75" t="s">
        <v>144</v>
      </c>
      <c r="AA34" s="84">
        <f>SUM(J34,Y34)</f>
        <v>5832</v>
      </c>
      <c r="AB34" s="77"/>
      <c r="AC34" s="78"/>
      <c r="AD34" s="79"/>
      <c r="AE34" s="80"/>
      <c r="AF34" s="219">
        <f t="shared" si="7"/>
        <v>0.90482854492026898</v>
      </c>
      <c r="AG34" s="64"/>
      <c r="AH34" s="257">
        <v>7442</v>
      </c>
      <c r="AI34" s="187">
        <f t="shared" si="31"/>
        <v>7442</v>
      </c>
      <c r="AJ34" s="190">
        <f t="shared" si="32"/>
        <v>-1610</v>
      </c>
    </row>
    <row r="35" spans="1:36" s="183" customFormat="1" x14ac:dyDescent="0.3">
      <c r="A35" s="250" t="s">
        <v>325</v>
      </c>
      <c r="B35" s="282"/>
      <c r="C35" s="283" t="s">
        <v>326</v>
      </c>
      <c r="D35" s="162"/>
      <c r="E35" s="163"/>
      <c r="F35" s="164"/>
      <c r="G35" s="220"/>
      <c r="H35" s="166"/>
      <c r="I35" s="167"/>
      <c r="J35" s="168"/>
      <c r="K35" s="221"/>
      <c r="L35" s="163"/>
      <c r="M35" s="163"/>
      <c r="N35" s="163"/>
      <c r="O35" s="222"/>
      <c r="P35" s="222"/>
      <c r="Q35" s="223"/>
      <c r="R35" s="224"/>
      <c r="S35" s="171"/>
      <c r="T35" s="172"/>
      <c r="U35" s="173"/>
      <c r="V35" s="173"/>
      <c r="W35" s="174"/>
      <c r="X35" s="175"/>
      <c r="Y35" s="176"/>
      <c r="Z35" s="177"/>
      <c r="AA35" s="178"/>
      <c r="AB35" s="225"/>
      <c r="AC35" s="226"/>
      <c r="AD35" s="227"/>
      <c r="AE35" s="228"/>
      <c r="AF35" s="229"/>
      <c r="AG35" s="168"/>
      <c r="AI35" s="230"/>
      <c r="AJ35" s="231"/>
    </row>
    <row r="36" spans="1:36" s="183" customFormat="1" x14ac:dyDescent="0.3">
      <c r="A36" s="281" t="s">
        <v>327</v>
      </c>
      <c r="B36" s="260">
        <v>4</v>
      </c>
      <c r="C36" s="280" t="s">
        <v>328</v>
      </c>
      <c r="D36" s="162"/>
      <c r="E36" s="163"/>
      <c r="F36" s="164"/>
      <c r="G36" s="220"/>
      <c r="H36" s="166"/>
      <c r="I36" s="167"/>
      <c r="J36" s="168"/>
      <c r="K36" s="221"/>
      <c r="L36" s="163"/>
      <c r="M36" s="163"/>
      <c r="N36" s="163"/>
      <c r="O36" s="222"/>
      <c r="P36" s="222"/>
      <c r="Q36" s="223"/>
      <c r="R36" s="224"/>
      <c r="S36" s="171"/>
      <c r="T36" s="172"/>
      <c r="U36" s="173"/>
      <c r="V36" s="173"/>
      <c r="W36" s="174"/>
      <c r="X36" s="175"/>
      <c r="Y36" s="176"/>
      <c r="Z36" s="177"/>
      <c r="AA36" s="178"/>
      <c r="AB36" s="225"/>
      <c r="AC36" s="226"/>
      <c r="AD36" s="227"/>
      <c r="AE36" s="228"/>
      <c r="AF36" s="229"/>
      <c r="AG36" s="168"/>
      <c r="AI36" s="230"/>
      <c r="AJ36" s="231"/>
    </row>
    <row r="37" spans="1:36" s="183" customFormat="1" ht="26.25" customHeight="1" x14ac:dyDescent="0.3">
      <c r="A37" s="281" t="s">
        <v>329</v>
      </c>
      <c r="B37" s="260">
        <v>4</v>
      </c>
      <c r="C37" s="280" t="s">
        <v>330</v>
      </c>
      <c r="D37" s="162"/>
      <c r="E37" s="163"/>
      <c r="F37" s="164"/>
      <c r="G37" s="220"/>
      <c r="H37" s="166"/>
      <c r="I37" s="167"/>
      <c r="J37" s="168"/>
      <c r="K37" s="221"/>
      <c r="L37" s="163"/>
      <c r="M37" s="163"/>
      <c r="N37" s="163"/>
      <c r="O37" s="222"/>
      <c r="P37" s="222"/>
      <c r="Q37" s="223"/>
      <c r="R37" s="224"/>
      <c r="S37" s="171"/>
      <c r="T37" s="172"/>
      <c r="U37" s="173"/>
      <c r="V37" s="173"/>
      <c r="W37" s="174"/>
      <c r="X37" s="175"/>
      <c r="Y37" s="176"/>
      <c r="Z37" s="177"/>
      <c r="AA37" s="178"/>
      <c r="AB37" s="225"/>
      <c r="AC37" s="226"/>
      <c r="AD37" s="227"/>
      <c r="AE37" s="228"/>
      <c r="AF37" s="229"/>
      <c r="AG37" s="168"/>
      <c r="AI37" s="230"/>
      <c r="AJ37" s="231"/>
    </row>
    <row r="38" spans="1:36" x14ac:dyDescent="0.3">
      <c r="A38" s="234" t="s">
        <v>331</v>
      </c>
      <c r="B38" s="150"/>
      <c r="C38" s="142" t="s">
        <v>332</v>
      </c>
      <c r="D38" s="58"/>
      <c r="E38" s="59"/>
      <c r="F38" s="60"/>
      <c r="G38" s="61"/>
      <c r="H38" s="62"/>
      <c r="I38" s="63"/>
      <c r="J38" s="64"/>
      <c r="K38" s="154"/>
      <c r="L38" s="59"/>
      <c r="M38" s="59" t="s">
        <v>57</v>
      </c>
      <c r="N38" s="59"/>
      <c r="O38" s="66"/>
      <c r="P38" s="66"/>
      <c r="Q38" s="67"/>
      <c r="R38" s="68"/>
      <c r="S38" s="69"/>
      <c r="T38" s="70"/>
      <c r="U38" s="71"/>
      <c r="V38" s="71"/>
      <c r="W38" s="72"/>
      <c r="X38" s="73">
        <f>SUM(T38:W38)</f>
        <v>0</v>
      </c>
      <c r="Y38" s="74">
        <f>T38*115 + U38*81 + V38*77 + W38*15</f>
        <v>0</v>
      </c>
      <c r="Z38" s="75"/>
      <c r="AA38" s="84">
        <f>SUM(J38,Y38)</f>
        <v>0</v>
      </c>
      <c r="AB38" s="77"/>
      <c r="AC38" s="78"/>
      <c r="AD38" s="79"/>
      <c r="AE38" s="80"/>
      <c r="AF38" s="219">
        <f t="shared" si="7"/>
        <v>0</v>
      </c>
      <c r="AG38" s="64"/>
      <c r="AH38">
        <v>0</v>
      </c>
      <c r="AI38" s="187">
        <f t="shared" si="31"/>
        <v>0</v>
      </c>
      <c r="AJ38" s="190">
        <f t="shared" si="32"/>
        <v>0</v>
      </c>
    </row>
    <row r="39" spans="1:36" s="183" customFormat="1" ht="28.8" x14ac:dyDescent="0.3">
      <c r="A39" s="242" t="s">
        <v>333</v>
      </c>
      <c r="B39" s="260">
        <v>4</v>
      </c>
      <c r="C39" s="280" t="s">
        <v>334</v>
      </c>
      <c r="D39" s="162"/>
      <c r="E39" s="163"/>
      <c r="F39" s="164"/>
      <c r="G39" s="220"/>
      <c r="H39" s="166"/>
      <c r="I39" s="167"/>
      <c r="J39" s="168"/>
      <c r="K39" s="221"/>
      <c r="L39" s="163"/>
      <c r="M39" s="163"/>
      <c r="N39" s="163"/>
      <c r="O39" s="222"/>
      <c r="P39" s="222"/>
      <c r="Q39" s="223"/>
      <c r="R39" s="224"/>
      <c r="S39" s="171"/>
      <c r="T39" s="172"/>
      <c r="U39" s="173"/>
      <c r="V39" s="173"/>
      <c r="W39" s="174"/>
      <c r="X39" s="175"/>
      <c r="Y39" s="176"/>
      <c r="Z39" s="177"/>
      <c r="AA39" s="178"/>
      <c r="AB39" s="225"/>
      <c r="AC39" s="226"/>
      <c r="AD39" s="227"/>
      <c r="AE39" s="228"/>
      <c r="AF39" s="229"/>
      <c r="AG39" s="168"/>
      <c r="AI39" s="230"/>
      <c r="AJ39" s="231"/>
    </row>
    <row r="40" spans="1:36" ht="57.6" x14ac:dyDescent="0.3">
      <c r="A40" s="233" t="s">
        <v>335</v>
      </c>
      <c r="B40" s="150">
        <v>5</v>
      </c>
      <c r="C40" s="57" t="s">
        <v>336</v>
      </c>
      <c r="D40" s="58"/>
      <c r="E40" s="59"/>
      <c r="F40" s="60"/>
      <c r="G40" s="61"/>
      <c r="H40" s="62"/>
      <c r="I40" s="63"/>
      <c r="J40" s="64">
        <f>2*100+725</f>
        <v>925</v>
      </c>
      <c r="K40" s="154"/>
      <c r="L40" s="59" t="s">
        <v>57</v>
      </c>
      <c r="M40" s="59"/>
      <c r="N40" s="59"/>
      <c r="O40" s="66"/>
      <c r="P40" s="66"/>
      <c r="Q40" s="67"/>
      <c r="R40" s="68" t="s">
        <v>81</v>
      </c>
      <c r="S40" s="240" t="s">
        <v>337</v>
      </c>
      <c r="T40" s="70">
        <v>16</v>
      </c>
      <c r="U40" s="71"/>
      <c r="V40" s="71"/>
      <c r="W40" s="72"/>
      <c r="X40" s="73">
        <f t="shared" ref="X40:X45" si="33">SUM(T40:W40)</f>
        <v>16</v>
      </c>
      <c r="Y40" s="74">
        <f t="shared" ref="Y40:Y45" si="34">T40*115 + U40*81 + V40*77 + W40*15</f>
        <v>1840</v>
      </c>
      <c r="Z40" s="75" t="s">
        <v>144</v>
      </c>
      <c r="AA40" s="84">
        <f t="shared" ref="AA40:AA45" si="35">SUM(J40,Y40)</f>
        <v>2765</v>
      </c>
      <c r="AB40" s="77"/>
      <c r="AC40" s="78"/>
      <c r="AD40" s="79"/>
      <c r="AE40" s="80"/>
      <c r="AF40" s="219">
        <f t="shared" si="7"/>
        <v>0.42898678441435939</v>
      </c>
      <c r="AG40" s="256">
        <v>1000</v>
      </c>
      <c r="AH40">
        <v>1840</v>
      </c>
      <c r="AI40" s="187">
        <f t="shared" si="31"/>
        <v>2840</v>
      </c>
      <c r="AJ40" s="190">
        <f t="shared" si="32"/>
        <v>-75</v>
      </c>
    </row>
    <row r="41" spans="1:36" ht="28.8" x14ac:dyDescent="0.3">
      <c r="A41" s="233" t="s">
        <v>338</v>
      </c>
      <c r="B41" s="150">
        <v>5</v>
      </c>
      <c r="C41" s="57" t="s">
        <v>339</v>
      </c>
      <c r="D41" s="58"/>
      <c r="E41" s="59"/>
      <c r="F41" s="60"/>
      <c r="G41" s="61"/>
      <c r="H41" s="62"/>
      <c r="I41" s="63"/>
      <c r="J41" s="64">
        <f>$O$219</f>
        <v>3850</v>
      </c>
      <c r="K41" s="154"/>
      <c r="L41" s="59"/>
      <c r="M41" s="59" t="s">
        <v>57</v>
      </c>
      <c r="N41" s="59"/>
      <c r="O41" s="66"/>
      <c r="P41" s="66"/>
      <c r="Q41" s="67"/>
      <c r="R41" s="68" t="s">
        <v>81</v>
      </c>
      <c r="S41" s="69" t="s">
        <v>340</v>
      </c>
      <c r="T41" s="70">
        <v>144</v>
      </c>
      <c r="U41" s="71"/>
      <c r="V41" s="71">
        <v>40</v>
      </c>
      <c r="W41" s="72"/>
      <c r="X41" s="73">
        <f t="shared" si="33"/>
        <v>184</v>
      </c>
      <c r="Y41" s="74">
        <f t="shared" si="34"/>
        <v>19640</v>
      </c>
      <c r="Z41" s="75" t="s">
        <v>144</v>
      </c>
      <c r="AA41" s="84">
        <f t="shared" si="35"/>
        <v>23490</v>
      </c>
      <c r="AB41" s="77"/>
      <c r="AC41" s="78"/>
      <c r="AD41" s="79"/>
      <c r="AE41" s="80"/>
      <c r="AF41" s="219">
        <f t="shared" si="7"/>
        <v>3.644448305928861</v>
      </c>
      <c r="AG41" s="256">
        <v>3000</v>
      </c>
      <c r="AH41" s="257">
        <v>19332</v>
      </c>
      <c r="AI41" s="187">
        <f t="shared" si="31"/>
        <v>22332</v>
      </c>
      <c r="AJ41" s="190">
        <f t="shared" si="32"/>
        <v>1158</v>
      </c>
    </row>
    <row r="42" spans="1:36" ht="28.8" x14ac:dyDescent="0.3">
      <c r="A42" s="233" t="s">
        <v>341</v>
      </c>
      <c r="B42" s="150">
        <v>5</v>
      </c>
      <c r="C42" s="57" t="s">
        <v>342</v>
      </c>
      <c r="D42" s="58"/>
      <c r="E42" s="59"/>
      <c r="F42" s="60"/>
      <c r="G42" s="61"/>
      <c r="H42" s="62"/>
      <c r="I42" s="63"/>
      <c r="J42" s="64"/>
      <c r="K42" s="154"/>
      <c r="L42" s="59"/>
      <c r="M42" s="59" t="s">
        <v>57</v>
      </c>
      <c r="N42" s="59"/>
      <c r="O42" s="66"/>
      <c r="P42" s="66"/>
      <c r="Q42" s="67"/>
      <c r="R42" s="68" t="s">
        <v>58</v>
      </c>
      <c r="S42" s="69"/>
      <c r="T42" s="70">
        <v>108</v>
      </c>
      <c r="U42" s="71"/>
      <c r="V42" s="71"/>
      <c r="W42" s="72"/>
      <c r="X42" s="73">
        <f t="shared" si="33"/>
        <v>108</v>
      </c>
      <c r="Y42" s="74">
        <f t="shared" si="34"/>
        <v>12420</v>
      </c>
      <c r="Z42" s="75" t="s">
        <v>144</v>
      </c>
      <c r="AA42" s="84">
        <f t="shared" si="35"/>
        <v>12420</v>
      </c>
      <c r="AB42" s="77"/>
      <c r="AC42" s="78"/>
      <c r="AD42" s="79"/>
      <c r="AE42" s="80"/>
      <c r="AF42" s="219">
        <f t="shared" si="7"/>
        <v>1.9269496789968692</v>
      </c>
      <c r="AG42" s="64"/>
      <c r="AH42">
        <v>12420</v>
      </c>
      <c r="AI42" s="187">
        <f t="shared" si="31"/>
        <v>12420</v>
      </c>
      <c r="AJ42" s="190">
        <f t="shared" si="32"/>
        <v>0</v>
      </c>
    </row>
    <row r="43" spans="1:36" ht="28.8" x14ac:dyDescent="0.3">
      <c r="A43" s="233" t="s">
        <v>343</v>
      </c>
      <c r="B43" s="150">
        <v>5</v>
      </c>
      <c r="C43" s="57" t="s">
        <v>344</v>
      </c>
      <c r="D43" s="58"/>
      <c r="E43" s="59"/>
      <c r="F43" s="60"/>
      <c r="G43" s="61"/>
      <c r="H43" s="62"/>
      <c r="I43" s="63"/>
      <c r="J43" s="64"/>
      <c r="K43" s="154"/>
      <c r="L43" s="59"/>
      <c r="M43" s="59" t="s">
        <v>57</v>
      </c>
      <c r="N43" s="59"/>
      <c r="O43" s="66"/>
      <c r="P43" s="66"/>
      <c r="Q43" s="67"/>
      <c r="R43" s="68" t="s">
        <v>58</v>
      </c>
      <c r="S43" s="69"/>
      <c r="T43" s="70">
        <v>24</v>
      </c>
      <c r="U43" s="71"/>
      <c r="V43" s="71">
        <v>16</v>
      </c>
      <c r="W43" s="72"/>
      <c r="X43" s="73">
        <f t="shared" si="33"/>
        <v>40</v>
      </c>
      <c r="Y43" s="74">
        <f t="shared" si="34"/>
        <v>3992</v>
      </c>
      <c r="Z43" s="75" t="s">
        <v>144</v>
      </c>
      <c r="AA43" s="84">
        <f t="shared" si="35"/>
        <v>3992</v>
      </c>
      <c r="AB43" s="77"/>
      <c r="AC43" s="78"/>
      <c r="AD43" s="79"/>
      <c r="AE43" s="80"/>
      <c r="AF43" s="219">
        <f t="shared" si="7"/>
        <v>0.61935451840221434</v>
      </c>
      <c r="AG43" s="64"/>
      <c r="AH43" s="257">
        <v>3376</v>
      </c>
      <c r="AI43" s="187">
        <f t="shared" si="31"/>
        <v>3376</v>
      </c>
      <c r="AJ43" s="190">
        <f t="shared" si="32"/>
        <v>616</v>
      </c>
    </row>
    <row r="44" spans="1:36" ht="28.8" x14ac:dyDescent="0.3">
      <c r="A44" s="233" t="s">
        <v>345</v>
      </c>
      <c r="B44" s="150">
        <v>5</v>
      </c>
      <c r="C44" s="57" t="s">
        <v>346</v>
      </c>
      <c r="D44" s="58"/>
      <c r="E44" s="59"/>
      <c r="F44" s="60"/>
      <c r="G44" s="61"/>
      <c r="H44" s="62"/>
      <c r="I44" s="63"/>
      <c r="J44" s="64">
        <v>200</v>
      </c>
      <c r="K44" s="154"/>
      <c r="L44" s="59"/>
      <c r="M44" s="59" t="s">
        <v>57</v>
      </c>
      <c r="N44" s="59"/>
      <c r="O44" s="66"/>
      <c r="P44" s="66"/>
      <c r="Q44" s="67"/>
      <c r="R44" s="68" t="s">
        <v>58</v>
      </c>
      <c r="S44" s="69" t="s">
        <v>347</v>
      </c>
      <c r="T44" s="70">
        <v>8</v>
      </c>
      <c r="U44" s="71"/>
      <c r="V44" s="71"/>
      <c r="W44" s="72"/>
      <c r="X44" s="73">
        <f t="shared" si="33"/>
        <v>8</v>
      </c>
      <c r="Y44" s="74">
        <f t="shared" si="34"/>
        <v>920</v>
      </c>
      <c r="Z44" s="75" t="s">
        <v>144</v>
      </c>
      <c r="AA44" s="84">
        <f t="shared" si="35"/>
        <v>1120</v>
      </c>
      <c r="AB44" s="77"/>
      <c r="AC44" s="78"/>
      <c r="AD44" s="79"/>
      <c r="AE44" s="80"/>
      <c r="AF44" s="219">
        <f t="shared" si="7"/>
        <v>0.17376679875012024</v>
      </c>
      <c r="AG44" s="64">
        <v>200</v>
      </c>
      <c r="AH44">
        <v>920</v>
      </c>
      <c r="AI44" s="187">
        <f t="shared" si="31"/>
        <v>1120</v>
      </c>
      <c r="AJ44" s="190">
        <f t="shared" si="32"/>
        <v>0</v>
      </c>
    </row>
    <row r="45" spans="1:36" ht="28.8" x14ac:dyDescent="0.3">
      <c r="A45" s="233" t="s">
        <v>348</v>
      </c>
      <c r="B45" s="150">
        <v>5</v>
      </c>
      <c r="C45" s="57" t="s">
        <v>349</v>
      </c>
      <c r="D45" s="58"/>
      <c r="E45" s="59"/>
      <c r="F45" s="60"/>
      <c r="G45" s="61"/>
      <c r="H45" s="62"/>
      <c r="I45" s="63"/>
      <c r="J45" s="64"/>
      <c r="K45" s="154"/>
      <c r="L45" s="59"/>
      <c r="M45" s="59" t="s">
        <v>57</v>
      </c>
      <c r="N45" s="59"/>
      <c r="O45" s="66"/>
      <c r="P45" s="66"/>
      <c r="Q45" s="67"/>
      <c r="R45" s="68" t="s">
        <v>58</v>
      </c>
      <c r="S45" s="69"/>
      <c r="T45" s="70">
        <v>36</v>
      </c>
      <c r="U45" s="71"/>
      <c r="V45" s="71"/>
      <c r="W45" s="72"/>
      <c r="X45" s="73">
        <f t="shared" si="33"/>
        <v>36</v>
      </c>
      <c r="Y45" s="74">
        <f t="shared" si="34"/>
        <v>4140</v>
      </c>
      <c r="Z45" s="75" t="s">
        <v>144</v>
      </c>
      <c r="AA45" s="84">
        <f t="shared" si="35"/>
        <v>4140</v>
      </c>
      <c r="AB45" s="77"/>
      <c r="AC45" s="78"/>
      <c r="AD45" s="79"/>
      <c r="AE45" s="80"/>
      <c r="AF45" s="219">
        <f t="shared" si="7"/>
        <v>0.64231655966562307</v>
      </c>
      <c r="AG45" s="64"/>
      <c r="AH45">
        <v>4140</v>
      </c>
      <c r="AI45" s="187">
        <f t="shared" si="31"/>
        <v>4140</v>
      </c>
      <c r="AJ45" s="190">
        <f t="shared" si="32"/>
        <v>0</v>
      </c>
    </row>
    <row r="46" spans="1:36" s="183" customFormat="1" x14ac:dyDescent="0.3">
      <c r="A46" s="242" t="s">
        <v>350</v>
      </c>
      <c r="B46" s="160"/>
      <c r="C46" s="161"/>
      <c r="D46" s="162"/>
      <c r="E46" s="163"/>
      <c r="F46" s="164"/>
      <c r="G46" s="220"/>
      <c r="H46" s="166"/>
      <c r="I46" s="167"/>
      <c r="J46" s="168"/>
      <c r="K46" s="221"/>
      <c r="L46" s="163"/>
      <c r="M46" s="163"/>
      <c r="N46" s="163"/>
      <c r="O46" s="222"/>
      <c r="P46" s="222"/>
      <c r="Q46" s="223"/>
      <c r="R46" s="224"/>
      <c r="S46" s="171"/>
      <c r="T46" s="172"/>
      <c r="U46" s="173"/>
      <c r="V46" s="173"/>
      <c r="W46" s="174"/>
      <c r="X46" s="175"/>
      <c r="Y46" s="176"/>
      <c r="Z46" s="177"/>
      <c r="AA46" s="178"/>
      <c r="AB46" s="225"/>
      <c r="AC46" s="226"/>
      <c r="AD46" s="227"/>
      <c r="AE46" s="228"/>
      <c r="AF46" s="229"/>
      <c r="AG46" s="168"/>
      <c r="AI46" s="230"/>
      <c r="AJ46" s="231"/>
    </row>
    <row r="47" spans="1:36" s="183" customFormat="1" ht="28.8" x14ac:dyDescent="0.3">
      <c r="A47" s="281" t="s">
        <v>351</v>
      </c>
      <c r="B47" s="260">
        <v>4</v>
      </c>
      <c r="C47" s="280" t="s">
        <v>352</v>
      </c>
      <c r="D47" s="162"/>
      <c r="E47" s="163"/>
      <c r="F47" s="164"/>
      <c r="G47" s="220"/>
      <c r="H47" s="166"/>
      <c r="I47" s="167"/>
      <c r="J47" s="168"/>
      <c r="K47" s="221"/>
      <c r="L47" s="163"/>
      <c r="M47" s="163"/>
      <c r="N47" s="163"/>
      <c r="O47" s="222"/>
      <c r="P47" s="222"/>
      <c r="Q47" s="223"/>
      <c r="R47" s="224"/>
      <c r="S47" s="171"/>
      <c r="T47" s="172"/>
      <c r="U47" s="173"/>
      <c r="V47" s="173"/>
      <c r="W47" s="174"/>
      <c r="X47" s="175"/>
      <c r="Y47" s="176"/>
      <c r="Z47" s="177"/>
      <c r="AA47" s="178"/>
      <c r="AB47" s="225"/>
      <c r="AC47" s="226"/>
      <c r="AD47" s="227"/>
      <c r="AE47" s="228"/>
      <c r="AF47" s="229"/>
      <c r="AG47" s="168"/>
      <c r="AI47" s="230"/>
      <c r="AJ47" s="231"/>
    </row>
    <row r="48" spans="1:36" s="183" customFormat="1" ht="28.8" x14ac:dyDescent="0.3">
      <c r="A48" s="281" t="s">
        <v>353</v>
      </c>
      <c r="B48" s="260">
        <v>4</v>
      </c>
      <c r="C48" s="280" t="s">
        <v>354</v>
      </c>
      <c r="D48" s="162"/>
      <c r="E48" s="163"/>
      <c r="F48" s="164"/>
      <c r="G48" s="220"/>
      <c r="H48" s="166"/>
      <c r="I48" s="167"/>
      <c r="J48" s="168"/>
      <c r="K48" s="221"/>
      <c r="L48" s="163"/>
      <c r="M48" s="163"/>
      <c r="N48" s="163"/>
      <c r="O48" s="222"/>
      <c r="P48" s="222"/>
      <c r="Q48" s="223"/>
      <c r="R48" s="224"/>
      <c r="S48" s="171"/>
      <c r="T48" s="172"/>
      <c r="U48" s="173"/>
      <c r="V48" s="173"/>
      <c r="W48" s="174"/>
      <c r="X48" s="175"/>
      <c r="Y48" s="176"/>
      <c r="Z48" s="177"/>
      <c r="AA48" s="178"/>
      <c r="AB48" s="225"/>
      <c r="AC48" s="226"/>
      <c r="AD48" s="227"/>
      <c r="AE48" s="228"/>
      <c r="AF48" s="229"/>
      <c r="AG48" s="168"/>
      <c r="AI48" s="230"/>
      <c r="AJ48" s="231"/>
    </row>
    <row r="49" spans="1:36" s="183" customFormat="1" ht="28.8" x14ac:dyDescent="0.3">
      <c r="A49" s="281" t="s">
        <v>355</v>
      </c>
      <c r="B49" s="260">
        <v>4</v>
      </c>
      <c r="C49" s="280" t="s">
        <v>356</v>
      </c>
      <c r="D49" s="162"/>
      <c r="E49" s="163"/>
      <c r="F49" s="164"/>
      <c r="G49" s="220"/>
      <c r="H49" s="166"/>
      <c r="I49" s="167"/>
      <c r="J49" s="168"/>
      <c r="K49" s="221"/>
      <c r="L49" s="163"/>
      <c r="M49" s="163"/>
      <c r="N49" s="163"/>
      <c r="O49" s="222"/>
      <c r="P49" s="222"/>
      <c r="Q49" s="223"/>
      <c r="R49" s="224"/>
      <c r="S49" s="171"/>
      <c r="T49" s="172"/>
      <c r="U49" s="173"/>
      <c r="V49" s="173"/>
      <c r="W49" s="174"/>
      <c r="X49" s="175"/>
      <c r="Y49" s="176"/>
      <c r="Z49" s="177"/>
      <c r="AA49" s="178"/>
      <c r="AB49" s="225"/>
      <c r="AC49" s="226"/>
      <c r="AD49" s="227"/>
      <c r="AE49" s="228"/>
      <c r="AF49" s="229"/>
      <c r="AG49" s="168"/>
      <c r="AI49" s="230"/>
      <c r="AJ49" s="231"/>
    </row>
    <row r="50" spans="1:36" s="183" customFormat="1" x14ac:dyDescent="0.3">
      <c r="A50" s="281" t="s">
        <v>357</v>
      </c>
      <c r="B50" s="260">
        <v>4</v>
      </c>
      <c r="C50" s="280" t="s">
        <v>358</v>
      </c>
      <c r="D50" s="162"/>
      <c r="E50" s="163"/>
      <c r="F50" s="164"/>
      <c r="G50" s="220"/>
      <c r="H50" s="166"/>
      <c r="I50" s="167"/>
      <c r="J50" s="168"/>
      <c r="K50" s="221"/>
      <c r="L50" s="163"/>
      <c r="M50" s="163"/>
      <c r="N50" s="163"/>
      <c r="O50" s="222"/>
      <c r="P50" s="222"/>
      <c r="Q50" s="223"/>
      <c r="R50" s="224"/>
      <c r="S50" s="171"/>
      <c r="T50" s="172"/>
      <c r="U50" s="173"/>
      <c r="V50" s="173"/>
      <c r="W50" s="174"/>
      <c r="X50" s="175"/>
      <c r="Y50" s="176"/>
      <c r="Z50" s="177"/>
      <c r="AA50" s="178"/>
      <c r="AB50" s="225"/>
      <c r="AC50" s="226"/>
      <c r="AD50" s="227"/>
      <c r="AE50" s="228"/>
      <c r="AF50" s="229"/>
      <c r="AG50" s="168"/>
      <c r="AI50" s="230"/>
      <c r="AJ50" s="231"/>
    </row>
    <row r="51" spans="1:36" ht="28.8" x14ac:dyDescent="0.3">
      <c r="A51" s="234" t="s">
        <v>359</v>
      </c>
      <c r="B51" s="241"/>
      <c r="C51" s="142" t="s">
        <v>360</v>
      </c>
      <c r="D51" s="58"/>
      <c r="E51" s="59"/>
      <c r="F51" s="60"/>
      <c r="G51" s="61"/>
      <c r="H51" s="62"/>
      <c r="I51" s="63"/>
      <c r="J51" s="64"/>
      <c r="K51" s="154"/>
      <c r="L51" s="59"/>
      <c r="M51" s="59" t="s">
        <v>57</v>
      </c>
      <c r="N51" s="59"/>
      <c r="O51" s="66"/>
      <c r="P51" s="66"/>
      <c r="Q51" s="67"/>
      <c r="R51" s="68"/>
      <c r="S51" s="69"/>
      <c r="T51" s="70"/>
      <c r="U51" s="71"/>
      <c r="V51" s="71"/>
      <c r="W51" s="72"/>
      <c r="X51" s="73">
        <f t="shared" ref="X51:X59" si="36">SUM(T51:W51)</f>
        <v>0</v>
      </c>
      <c r="Y51" s="74">
        <f t="shared" ref="Y51:Y59" si="37">T51*115 + U51*81 + V51*77 + W51*15</f>
        <v>0</v>
      </c>
      <c r="Z51" s="75"/>
      <c r="AA51" s="84">
        <f t="shared" ref="AA51:AA59" si="38">SUM(J51,Y51)</f>
        <v>0</v>
      </c>
      <c r="AB51" s="77"/>
      <c r="AC51" s="78"/>
      <c r="AD51" s="79"/>
      <c r="AE51" s="80"/>
      <c r="AF51" s="219">
        <f t="shared" si="7"/>
        <v>0</v>
      </c>
      <c r="AG51" s="64"/>
      <c r="AH51">
        <v>0</v>
      </c>
      <c r="AI51" s="187">
        <f t="shared" si="31"/>
        <v>0</v>
      </c>
      <c r="AJ51" s="190">
        <f t="shared" si="32"/>
        <v>0</v>
      </c>
    </row>
    <row r="52" spans="1:36" ht="28.8" x14ac:dyDescent="0.3">
      <c r="A52" s="233" t="s">
        <v>361</v>
      </c>
      <c r="B52" s="150">
        <v>5</v>
      </c>
      <c r="C52" s="57" t="s">
        <v>362</v>
      </c>
      <c r="D52" s="58"/>
      <c r="E52" s="59"/>
      <c r="F52" s="60"/>
      <c r="G52" s="61"/>
      <c r="H52" s="62"/>
      <c r="I52" s="63"/>
      <c r="J52" s="64"/>
      <c r="K52" s="154"/>
      <c r="L52" s="59"/>
      <c r="M52" s="59" t="s">
        <v>57</v>
      </c>
      <c r="N52" s="59"/>
      <c r="O52" s="66"/>
      <c r="P52" s="66"/>
      <c r="Q52" s="67"/>
      <c r="R52" s="68" t="s">
        <v>58</v>
      </c>
      <c r="S52" s="69"/>
      <c r="T52" s="70">
        <v>36</v>
      </c>
      <c r="U52" s="71"/>
      <c r="V52" s="71"/>
      <c r="W52" s="72"/>
      <c r="X52" s="73">
        <f t="shared" si="36"/>
        <v>36</v>
      </c>
      <c r="Y52" s="74">
        <f t="shared" si="37"/>
        <v>4140</v>
      </c>
      <c r="Z52" s="75" t="s">
        <v>144</v>
      </c>
      <c r="AA52" s="84">
        <f t="shared" si="38"/>
        <v>4140</v>
      </c>
      <c r="AB52" s="77"/>
      <c r="AC52" s="78"/>
      <c r="AD52" s="79"/>
      <c r="AE52" s="80"/>
      <c r="AF52" s="219">
        <f t="shared" si="7"/>
        <v>0.64231655966562307</v>
      </c>
      <c r="AG52" s="64"/>
      <c r="AH52">
        <v>4140</v>
      </c>
      <c r="AI52" s="187">
        <f t="shared" si="31"/>
        <v>4140</v>
      </c>
      <c r="AJ52" s="190">
        <f t="shared" si="32"/>
        <v>0</v>
      </c>
    </row>
    <row r="53" spans="1:36" ht="28.8" x14ac:dyDescent="0.3">
      <c r="A53" s="233" t="s">
        <v>363</v>
      </c>
      <c r="B53" s="150">
        <v>5</v>
      </c>
      <c r="C53" s="57" t="s">
        <v>364</v>
      </c>
      <c r="D53" s="58"/>
      <c r="E53" s="59"/>
      <c r="F53" s="60"/>
      <c r="G53" s="61"/>
      <c r="H53" s="62"/>
      <c r="I53" s="63"/>
      <c r="J53" s="64"/>
      <c r="K53" s="154"/>
      <c r="L53" s="59"/>
      <c r="M53" s="59" t="s">
        <v>57</v>
      </c>
      <c r="N53" s="59"/>
      <c r="O53" s="66"/>
      <c r="P53" s="66"/>
      <c r="Q53" s="67"/>
      <c r="R53" s="68" t="s">
        <v>58</v>
      </c>
      <c r="S53" s="69"/>
      <c r="T53" s="70">
        <v>36</v>
      </c>
      <c r="U53" s="71"/>
      <c r="V53" s="71"/>
      <c r="W53" s="72"/>
      <c r="X53" s="73">
        <f t="shared" si="36"/>
        <v>36</v>
      </c>
      <c r="Y53" s="74">
        <f t="shared" si="37"/>
        <v>4140</v>
      </c>
      <c r="Z53" s="75" t="s">
        <v>144</v>
      </c>
      <c r="AA53" s="84">
        <f t="shared" si="38"/>
        <v>4140</v>
      </c>
      <c r="AB53" s="77"/>
      <c r="AC53" s="78"/>
      <c r="AD53" s="79"/>
      <c r="AE53" s="80"/>
      <c r="AF53" s="219">
        <f t="shared" si="7"/>
        <v>0.64231655966562307</v>
      </c>
      <c r="AG53" s="64"/>
      <c r="AH53">
        <v>4140</v>
      </c>
      <c r="AI53" s="187">
        <f t="shared" si="31"/>
        <v>4140</v>
      </c>
      <c r="AJ53" s="190">
        <f t="shared" si="32"/>
        <v>0</v>
      </c>
    </row>
    <row r="54" spans="1:36" x14ac:dyDescent="0.3">
      <c r="A54" s="234" t="s">
        <v>365</v>
      </c>
      <c r="B54" s="241"/>
      <c r="C54" s="142" t="s">
        <v>366</v>
      </c>
      <c r="D54" s="58"/>
      <c r="E54" s="59"/>
      <c r="F54" s="60"/>
      <c r="G54" s="61"/>
      <c r="H54" s="62"/>
      <c r="I54" s="63"/>
      <c r="J54" s="64"/>
      <c r="K54" s="154"/>
      <c r="L54" s="59"/>
      <c r="M54" s="59" t="s">
        <v>57</v>
      </c>
      <c r="N54" s="59"/>
      <c r="O54" s="66"/>
      <c r="P54" s="66"/>
      <c r="Q54" s="67"/>
      <c r="R54" s="68"/>
      <c r="S54" s="69"/>
      <c r="T54" s="70"/>
      <c r="U54" s="71"/>
      <c r="V54" s="71"/>
      <c r="W54" s="72"/>
      <c r="X54" s="73">
        <f t="shared" si="36"/>
        <v>0</v>
      </c>
      <c r="Y54" s="74">
        <f t="shared" si="37"/>
        <v>0</v>
      </c>
      <c r="Z54" s="75"/>
      <c r="AA54" s="84">
        <f t="shared" si="38"/>
        <v>0</v>
      </c>
      <c r="AB54" s="77"/>
      <c r="AC54" s="78"/>
      <c r="AD54" s="79"/>
      <c r="AE54" s="80"/>
      <c r="AF54" s="219">
        <f t="shared" si="7"/>
        <v>0</v>
      </c>
      <c r="AG54" s="64"/>
      <c r="AH54">
        <v>0</v>
      </c>
      <c r="AI54" s="187">
        <f t="shared" si="31"/>
        <v>0</v>
      </c>
      <c r="AJ54" s="190">
        <f t="shared" si="32"/>
        <v>0</v>
      </c>
    </row>
    <row r="55" spans="1:36" ht="28.8" x14ac:dyDescent="0.3">
      <c r="A55" s="233" t="s">
        <v>367</v>
      </c>
      <c r="B55" s="150"/>
      <c r="C55" s="57" t="s">
        <v>368</v>
      </c>
      <c r="D55" s="58"/>
      <c r="E55" s="59"/>
      <c r="F55" s="60"/>
      <c r="G55" s="61"/>
      <c r="H55" s="62"/>
      <c r="I55" s="63"/>
      <c r="J55" s="64"/>
      <c r="K55" s="154"/>
      <c r="L55" s="59"/>
      <c r="M55" s="59" t="s">
        <v>57</v>
      </c>
      <c r="N55" s="59"/>
      <c r="O55" s="66"/>
      <c r="P55" s="66"/>
      <c r="Q55" s="67"/>
      <c r="R55" s="68" t="s">
        <v>58</v>
      </c>
      <c r="S55" s="69"/>
      <c r="T55" s="70">
        <v>24</v>
      </c>
      <c r="U55" s="71"/>
      <c r="V55" s="71"/>
      <c r="W55" s="72"/>
      <c r="X55" s="73">
        <f t="shared" si="36"/>
        <v>24</v>
      </c>
      <c r="Y55" s="74">
        <f t="shared" si="37"/>
        <v>2760</v>
      </c>
      <c r="Z55" s="75" t="s">
        <v>144</v>
      </c>
      <c r="AA55" s="84">
        <f t="shared" si="38"/>
        <v>2760</v>
      </c>
      <c r="AB55" s="77"/>
      <c r="AC55" s="78"/>
      <c r="AD55" s="79"/>
      <c r="AE55" s="80"/>
      <c r="AF55" s="219">
        <f t="shared" si="7"/>
        <v>0.42821103977708203</v>
      </c>
      <c r="AG55" s="64"/>
      <c r="AH55" s="257">
        <v>4140</v>
      </c>
      <c r="AI55" s="187">
        <f t="shared" si="31"/>
        <v>4140</v>
      </c>
      <c r="AJ55" s="190">
        <f t="shared" si="32"/>
        <v>-1380</v>
      </c>
    </row>
    <row r="56" spans="1:36" ht="28.8" x14ac:dyDescent="0.3">
      <c r="A56" s="233" t="s">
        <v>369</v>
      </c>
      <c r="B56" s="150"/>
      <c r="C56" s="57" t="s">
        <v>302</v>
      </c>
      <c r="D56" s="58"/>
      <c r="E56" s="59"/>
      <c r="F56" s="60"/>
      <c r="G56" s="61"/>
      <c r="H56" s="62"/>
      <c r="I56" s="63"/>
      <c r="J56" s="64"/>
      <c r="K56" s="154"/>
      <c r="L56" s="59"/>
      <c r="M56" s="59" t="s">
        <v>57</v>
      </c>
      <c r="N56" s="59"/>
      <c r="O56" s="66"/>
      <c r="P56" s="66"/>
      <c r="Q56" s="67"/>
      <c r="R56" s="68" t="s">
        <v>58</v>
      </c>
      <c r="S56" s="69"/>
      <c r="T56" s="70">
        <v>16</v>
      </c>
      <c r="U56" s="71"/>
      <c r="V56" s="71"/>
      <c r="W56" s="72"/>
      <c r="X56" s="73">
        <f t="shared" si="36"/>
        <v>16</v>
      </c>
      <c r="Y56" s="74">
        <f t="shared" si="37"/>
        <v>1840</v>
      </c>
      <c r="Z56" s="75" t="s">
        <v>144</v>
      </c>
      <c r="AA56" s="84">
        <f t="shared" si="38"/>
        <v>1840</v>
      </c>
      <c r="AB56" s="77"/>
      <c r="AC56" s="78"/>
      <c r="AD56" s="79"/>
      <c r="AE56" s="80"/>
      <c r="AF56" s="219">
        <f t="shared" si="7"/>
        <v>0.2854740265180547</v>
      </c>
      <c r="AG56" s="64"/>
      <c r="AH56">
        <v>1840</v>
      </c>
      <c r="AI56" s="187">
        <f t="shared" si="31"/>
        <v>1840</v>
      </c>
      <c r="AJ56" s="190">
        <f t="shared" si="32"/>
        <v>0</v>
      </c>
    </row>
    <row r="57" spans="1:36" x14ac:dyDescent="0.3">
      <c r="A57" s="233" t="s">
        <v>370</v>
      </c>
      <c r="B57" s="150"/>
      <c r="C57" s="57" t="s">
        <v>371</v>
      </c>
      <c r="D57" s="58"/>
      <c r="E57" s="59"/>
      <c r="F57" s="60"/>
      <c r="G57" s="61"/>
      <c r="H57" s="62"/>
      <c r="I57" s="63"/>
      <c r="J57" s="64"/>
      <c r="K57" s="154"/>
      <c r="L57" s="59"/>
      <c r="M57" s="59" t="s">
        <v>57</v>
      </c>
      <c r="N57" s="59"/>
      <c r="O57" s="66"/>
      <c r="P57" s="66"/>
      <c r="Q57" s="67"/>
      <c r="R57" s="68" t="s">
        <v>58</v>
      </c>
      <c r="S57" s="69"/>
      <c r="T57" s="70">
        <v>24</v>
      </c>
      <c r="U57" s="71"/>
      <c r="V57" s="71"/>
      <c r="W57" s="72"/>
      <c r="X57" s="73">
        <f t="shared" si="36"/>
        <v>24</v>
      </c>
      <c r="Y57" s="74">
        <f t="shared" si="37"/>
        <v>2760</v>
      </c>
      <c r="Z57" s="75" t="s">
        <v>144</v>
      </c>
      <c r="AA57" s="84">
        <f t="shared" si="38"/>
        <v>2760</v>
      </c>
      <c r="AB57" s="77"/>
      <c r="AC57" s="78"/>
      <c r="AD57" s="79"/>
      <c r="AE57" s="80"/>
      <c r="AF57" s="219">
        <f t="shared" si="7"/>
        <v>0.42821103977708203</v>
      </c>
      <c r="AG57" s="64"/>
      <c r="AH57">
        <v>2760</v>
      </c>
      <c r="AI57" s="187">
        <f t="shared" si="31"/>
        <v>2760</v>
      </c>
      <c r="AJ57" s="190">
        <f t="shared" si="32"/>
        <v>0</v>
      </c>
    </row>
    <row r="58" spans="1:36" x14ac:dyDescent="0.3">
      <c r="A58" s="233" t="s">
        <v>372</v>
      </c>
      <c r="B58" s="150"/>
      <c r="C58" s="57" t="s">
        <v>304</v>
      </c>
      <c r="D58" s="58"/>
      <c r="E58" s="59"/>
      <c r="F58" s="60"/>
      <c r="G58" s="61"/>
      <c r="H58" s="62"/>
      <c r="I58" s="63"/>
      <c r="J58" s="64"/>
      <c r="K58" s="154"/>
      <c r="L58" s="59"/>
      <c r="M58" s="59" t="s">
        <v>57</v>
      </c>
      <c r="N58" s="59"/>
      <c r="O58" s="66"/>
      <c r="P58" s="66"/>
      <c r="Q58" s="67"/>
      <c r="R58" s="68" t="s">
        <v>58</v>
      </c>
      <c r="S58" s="69"/>
      <c r="T58" s="70">
        <v>16</v>
      </c>
      <c r="U58" s="71"/>
      <c r="V58" s="71"/>
      <c r="W58" s="72"/>
      <c r="X58" s="73">
        <f t="shared" si="36"/>
        <v>16</v>
      </c>
      <c r="Y58" s="74">
        <f t="shared" si="37"/>
        <v>1840</v>
      </c>
      <c r="Z58" s="75" t="s">
        <v>144</v>
      </c>
      <c r="AA58" s="84">
        <f t="shared" si="38"/>
        <v>1840</v>
      </c>
      <c r="AB58" s="77"/>
      <c r="AC58" s="78"/>
      <c r="AD58" s="79"/>
      <c r="AE58" s="80"/>
      <c r="AF58" s="219">
        <f t="shared" si="7"/>
        <v>0.2854740265180547</v>
      </c>
      <c r="AG58" s="64"/>
      <c r="AH58">
        <v>1840</v>
      </c>
      <c r="AI58" s="187">
        <f t="shared" si="31"/>
        <v>1840</v>
      </c>
      <c r="AJ58" s="190">
        <f t="shared" si="32"/>
        <v>0</v>
      </c>
    </row>
    <row r="59" spans="1:36" ht="28.8" x14ac:dyDescent="0.3">
      <c r="A59" s="233" t="s">
        <v>373</v>
      </c>
      <c r="B59" s="150"/>
      <c r="C59" s="57" t="s">
        <v>374</v>
      </c>
      <c r="D59" s="58"/>
      <c r="E59" s="59"/>
      <c r="F59" s="60"/>
      <c r="G59" s="61"/>
      <c r="H59" s="62"/>
      <c r="I59" s="63"/>
      <c r="J59" s="64"/>
      <c r="K59" s="154"/>
      <c r="L59" s="59"/>
      <c r="M59" s="59" t="s">
        <v>57</v>
      </c>
      <c r="N59" s="59"/>
      <c r="O59" s="66"/>
      <c r="P59" s="66"/>
      <c r="Q59" s="67"/>
      <c r="R59" s="68" t="s">
        <v>58</v>
      </c>
      <c r="S59" s="69"/>
      <c r="T59" s="70">
        <v>40</v>
      </c>
      <c r="U59" s="71"/>
      <c r="V59" s="71"/>
      <c r="W59" s="72"/>
      <c r="X59" s="73">
        <f t="shared" si="36"/>
        <v>40</v>
      </c>
      <c r="Y59" s="74">
        <f t="shared" si="37"/>
        <v>4600</v>
      </c>
      <c r="Z59" s="75" t="s">
        <v>144</v>
      </c>
      <c r="AA59" s="84">
        <f t="shared" si="38"/>
        <v>4600</v>
      </c>
      <c r="AB59" s="77"/>
      <c r="AC59" s="78"/>
      <c r="AD59" s="79"/>
      <c r="AE59" s="80"/>
      <c r="AF59" s="219">
        <f t="shared" si="7"/>
        <v>0.71368506629513662</v>
      </c>
      <c r="AG59" s="64"/>
      <c r="AH59" s="257">
        <v>4140</v>
      </c>
      <c r="AI59" s="187">
        <f t="shared" si="31"/>
        <v>4140</v>
      </c>
      <c r="AJ59" s="190">
        <f t="shared" si="32"/>
        <v>460</v>
      </c>
    </row>
    <row r="60" spans="1:36" s="183" customFormat="1" x14ac:dyDescent="0.3">
      <c r="A60" s="242" t="s">
        <v>375</v>
      </c>
      <c r="B60" s="260">
        <v>4</v>
      </c>
      <c r="C60" s="280" t="s">
        <v>376</v>
      </c>
      <c r="D60" s="162"/>
      <c r="E60" s="163"/>
      <c r="F60" s="164"/>
      <c r="G60" s="220"/>
      <c r="H60" s="166"/>
      <c r="I60" s="167"/>
      <c r="J60" s="168"/>
      <c r="K60" s="221"/>
      <c r="L60" s="163"/>
      <c r="M60" s="163"/>
      <c r="N60" s="163"/>
      <c r="O60" s="222"/>
      <c r="P60" s="222"/>
      <c r="Q60" s="223"/>
      <c r="R60" s="224"/>
      <c r="S60" s="171"/>
      <c r="T60" s="172"/>
      <c r="U60" s="173"/>
      <c r="V60" s="173"/>
      <c r="W60" s="174"/>
      <c r="X60" s="175"/>
      <c r="Y60" s="176"/>
      <c r="Z60" s="177"/>
      <c r="AA60" s="178"/>
      <c r="AB60" s="225"/>
      <c r="AC60" s="226"/>
      <c r="AD60" s="227"/>
      <c r="AE60" s="228"/>
      <c r="AF60" s="229"/>
      <c r="AG60" s="168"/>
      <c r="AI60" s="230"/>
      <c r="AJ60" s="231"/>
    </row>
    <row r="61" spans="1:36" s="183" customFormat="1" x14ac:dyDescent="0.3">
      <c r="A61" s="242" t="s">
        <v>377</v>
      </c>
      <c r="B61" s="260">
        <v>4</v>
      </c>
      <c r="C61" s="280" t="s">
        <v>378</v>
      </c>
      <c r="D61" s="162"/>
      <c r="E61" s="163"/>
      <c r="F61" s="164"/>
      <c r="G61" s="220"/>
      <c r="H61" s="166"/>
      <c r="I61" s="167"/>
      <c r="J61" s="168"/>
      <c r="K61" s="221"/>
      <c r="L61" s="163"/>
      <c r="M61" s="163"/>
      <c r="N61" s="163"/>
      <c r="O61" s="222"/>
      <c r="P61" s="222"/>
      <c r="Q61" s="223"/>
      <c r="R61" s="224"/>
      <c r="S61" s="171"/>
      <c r="T61" s="172"/>
      <c r="U61" s="173"/>
      <c r="V61" s="173"/>
      <c r="W61" s="174"/>
      <c r="X61" s="175"/>
      <c r="Y61" s="176"/>
      <c r="Z61" s="177"/>
      <c r="AA61" s="178"/>
      <c r="AB61" s="225"/>
      <c r="AC61" s="226"/>
      <c r="AD61" s="227"/>
      <c r="AE61" s="228"/>
      <c r="AF61" s="229"/>
      <c r="AG61" s="168"/>
      <c r="AI61" s="230"/>
      <c r="AJ61" s="231"/>
    </row>
    <row r="62" spans="1:36" s="183" customFormat="1" x14ac:dyDescent="0.3">
      <c r="A62" s="242" t="s">
        <v>379</v>
      </c>
      <c r="B62" s="260">
        <v>4</v>
      </c>
      <c r="C62" s="280" t="s">
        <v>380</v>
      </c>
      <c r="D62" s="162"/>
      <c r="E62" s="163"/>
      <c r="F62" s="164"/>
      <c r="G62" s="220"/>
      <c r="H62" s="166"/>
      <c r="I62" s="167"/>
      <c r="J62" s="168"/>
      <c r="K62" s="221"/>
      <c r="L62" s="163"/>
      <c r="M62" s="163"/>
      <c r="N62" s="163"/>
      <c r="O62" s="222"/>
      <c r="P62" s="222"/>
      <c r="Q62" s="223"/>
      <c r="R62" s="224"/>
      <c r="S62" s="171"/>
      <c r="T62" s="172"/>
      <c r="U62" s="173"/>
      <c r="V62" s="173"/>
      <c r="W62" s="174"/>
      <c r="X62" s="175"/>
      <c r="Y62" s="176"/>
      <c r="Z62" s="177"/>
      <c r="AA62" s="178"/>
      <c r="AB62" s="225"/>
      <c r="AC62" s="226"/>
      <c r="AD62" s="227"/>
      <c r="AE62" s="228"/>
      <c r="AF62" s="229"/>
      <c r="AG62" s="168"/>
      <c r="AI62" s="230"/>
      <c r="AJ62" s="231"/>
    </row>
    <row r="63" spans="1:36" s="183" customFormat="1" ht="28.8" x14ac:dyDescent="0.3">
      <c r="A63" s="242" t="s">
        <v>381</v>
      </c>
      <c r="B63" s="260">
        <v>4</v>
      </c>
      <c r="C63" s="280" t="s">
        <v>382</v>
      </c>
      <c r="D63" s="162"/>
      <c r="E63" s="163"/>
      <c r="F63" s="164"/>
      <c r="G63" s="220"/>
      <c r="H63" s="166"/>
      <c r="I63" s="167"/>
      <c r="J63" s="168"/>
      <c r="K63" s="221"/>
      <c r="L63" s="163"/>
      <c r="M63" s="163"/>
      <c r="N63" s="163"/>
      <c r="O63" s="222"/>
      <c r="P63" s="222"/>
      <c r="Q63" s="223"/>
      <c r="R63" s="224"/>
      <c r="S63" s="171"/>
      <c r="T63" s="172"/>
      <c r="U63" s="173"/>
      <c r="V63" s="173"/>
      <c r="W63" s="174"/>
      <c r="X63" s="175"/>
      <c r="Y63" s="176"/>
      <c r="Z63" s="177"/>
      <c r="AA63" s="178"/>
      <c r="AB63" s="225"/>
      <c r="AC63" s="226"/>
      <c r="AD63" s="227"/>
      <c r="AE63" s="228"/>
      <c r="AF63" s="229"/>
      <c r="AG63" s="168"/>
      <c r="AI63" s="230"/>
      <c r="AJ63" s="231"/>
    </row>
    <row r="64" spans="1:36" x14ac:dyDescent="0.3">
      <c r="A64" s="233" t="s">
        <v>383</v>
      </c>
      <c r="B64" s="150"/>
      <c r="C64" s="57" t="s">
        <v>312</v>
      </c>
      <c r="D64" s="58"/>
      <c r="E64" s="59"/>
      <c r="F64" s="60"/>
      <c r="G64" s="61"/>
      <c r="H64" s="62"/>
      <c r="I64" s="63"/>
      <c r="J64" s="64"/>
      <c r="K64" s="154"/>
      <c r="L64" s="59"/>
      <c r="M64" s="59" t="s">
        <v>57</v>
      </c>
      <c r="N64" s="59"/>
      <c r="O64" s="66"/>
      <c r="P64" s="66"/>
      <c r="Q64" s="67"/>
      <c r="R64" s="68" t="s">
        <v>58</v>
      </c>
      <c r="S64" s="69"/>
      <c r="T64" s="70">
        <v>20</v>
      </c>
      <c r="U64" s="71"/>
      <c r="V64" s="71"/>
      <c r="W64" s="72"/>
      <c r="X64" s="73">
        <f>SUM(T64:W64)</f>
        <v>20</v>
      </c>
      <c r="Y64" s="74">
        <f>T64*115 + U64*81 + V64*77 + W64*15</f>
        <v>2300</v>
      </c>
      <c r="Z64" s="75" t="s">
        <v>144</v>
      </c>
      <c r="AA64" s="84">
        <f>SUM(J64,Y64)</f>
        <v>2300</v>
      </c>
      <c r="AB64" s="77"/>
      <c r="AC64" s="78"/>
      <c r="AD64" s="79"/>
      <c r="AE64" s="80"/>
      <c r="AF64" s="219">
        <f t="shared" si="7"/>
        <v>0.35684253314756831</v>
      </c>
      <c r="AG64" s="64"/>
      <c r="AH64">
        <v>2300</v>
      </c>
      <c r="AI64" s="187">
        <f t="shared" si="31"/>
        <v>2300</v>
      </c>
      <c r="AJ64" s="190">
        <f t="shared" si="32"/>
        <v>0</v>
      </c>
    </row>
    <row r="65" spans="1:36" x14ac:dyDescent="0.3">
      <c r="A65" s="233" t="s">
        <v>384</v>
      </c>
      <c r="B65" s="150"/>
      <c r="C65" s="57" t="s">
        <v>385</v>
      </c>
      <c r="D65" s="58"/>
      <c r="E65" s="59"/>
      <c r="F65" s="60"/>
      <c r="G65" s="61"/>
      <c r="H65" s="62"/>
      <c r="I65" s="63"/>
      <c r="J65" s="64"/>
      <c r="K65" s="154"/>
      <c r="L65" s="59"/>
      <c r="M65" s="59" t="s">
        <v>57</v>
      </c>
      <c r="N65" s="59"/>
      <c r="O65" s="66"/>
      <c r="P65" s="66"/>
      <c r="Q65" s="67"/>
      <c r="R65" s="68" t="s">
        <v>58</v>
      </c>
      <c r="S65" s="69"/>
      <c r="T65" s="70">
        <v>40</v>
      </c>
      <c r="U65" s="71"/>
      <c r="V65" s="71"/>
      <c r="W65" s="72"/>
      <c r="X65" s="73">
        <f>SUM(T65:W65)</f>
        <v>40</v>
      </c>
      <c r="Y65" s="74">
        <f>T65*115 + U65*81 + V65*77 + W65*15</f>
        <v>4600</v>
      </c>
      <c r="Z65" s="75" t="s">
        <v>144</v>
      </c>
      <c r="AA65" s="84">
        <f>SUM(J65,Y65)</f>
        <v>4600</v>
      </c>
      <c r="AB65" s="77"/>
      <c r="AC65" s="78"/>
      <c r="AD65" s="79"/>
      <c r="AE65" s="80"/>
      <c r="AF65" s="219">
        <f t="shared" si="7"/>
        <v>0.71368506629513662</v>
      </c>
      <c r="AG65" s="64"/>
      <c r="AH65" s="257">
        <v>4140</v>
      </c>
      <c r="AI65" s="187">
        <f t="shared" si="31"/>
        <v>4140</v>
      </c>
      <c r="AJ65" s="190">
        <f t="shared" si="32"/>
        <v>460</v>
      </c>
    </row>
    <row r="66" spans="1:36" x14ac:dyDescent="0.3">
      <c r="A66" s="184"/>
      <c r="B66" s="150"/>
      <c r="C66" s="57"/>
      <c r="D66" s="58"/>
      <c r="E66" s="59"/>
      <c r="F66" s="60"/>
      <c r="G66" s="61"/>
      <c r="H66" s="62"/>
      <c r="I66" s="63"/>
      <c r="J66" s="64"/>
      <c r="K66" s="154"/>
      <c r="L66" s="59"/>
      <c r="M66" s="59"/>
      <c r="N66" s="59"/>
      <c r="O66" s="66"/>
      <c r="P66" s="66"/>
      <c r="Q66" s="67"/>
      <c r="R66" s="68"/>
      <c r="S66" s="69"/>
      <c r="T66" s="70"/>
      <c r="U66" s="71"/>
      <c r="V66" s="71"/>
      <c r="W66" s="72"/>
      <c r="X66" s="73"/>
      <c r="Y66" s="74"/>
      <c r="Z66" s="75"/>
      <c r="AA66" s="84"/>
      <c r="AB66" s="77"/>
      <c r="AC66" s="78"/>
      <c r="AD66" s="79"/>
      <c r="AE66" s="80"/>
      <c r="AF66" s="219">
        <f t="shared" si="7"/>
        <v>0</v>
      </c>
      <c r="AG66" s="64"/>
      <c r="AI66" s="187">
        <f t="shared" si="31"/>
        <v>0</v>
      </c>
      <c r="AJ66" s="190">
        <f t="shared" si="32"/>
        <v>0</v>
      </c>
    </row>
    <row r="67" spans="1:36" x14ac:dyDescent="0.3">
      <c r="A67" s="234" t="s">
        <v>386</v>
      </c>
      <c r="B67" s="150"/>
      <c r="C67" s="142" t="s">
        <v>387</v>
      </c>
      <c r="D67" s="58"/>
      <c r="E67" s="59"/>
      <c r="F67" s="60"/>
      <c r="G67" s="61"/>
      <c r="H67" s="62"/>
      <c r="I67" s="63"/>
      <c r="J67" s="64"/>
      <c r="K67" s="154"/>
      <c r="L67" s="59"/>
      <c r="M67" s="59"/>
      <c r="N67" s="59"/>
      <c r="O67" s="66"/>
      <c r="P67" s="66"/>
      <c r="Q67" s="67"/>
      <c r="R67" s="68"/>
      <c r="S67" s="69"/>
      <c r="T67" s="70"/>
      <c r="U67" s="71"/>
      <c r="V67" s="71"/>
      <c r="W67" s="72"/>
      <c r="X67" s="73">
        <f>SUM(T67:W67)</f>
        <v>0</v>
      </c>
      <c r="Y67" s="74">
        <f>T67*115 + U67*81 + V67*77 + W67*15</f>
        <v>0</v>
      </c>
      <c r="Z67" s="75"/>
      <c r="AA67" s="84">
        <f>SUM(J67,Y67)</f>
        <v>0</v>
      </c>
      <c r="AB67" s="77"/>
      <c r="AC67" s="78"/>
      <c r="AD67" s="79"/>
      <c r="AE67" s="80"/>
      <c r="AF67" s="219">
        <f t="shared" si="7"/>
        <v>0</v>
      </c>
      <c r="AG67" s="64"/>
      <c r="AH67">
        <v>0</v>
      </c>
      <c r="AI67" s="187">
        <f t="shared" si="31"/>
        <v>0</v>
      </c>
      <c r="AJ67" s="190">
        <f t="shared" si="32"/>
        <v>0</v>
      </c>
    </row>
    <row r="68" spans="1:36" x14ac:dyDescent="0.3">
      <c r="A68" s="234" t="s">
        <v>388</v>
      </c>
      <c r="B68" s="241"/>
      <c r="C68" s="142" t="s">
        <v>389</v>
      </c>
      <c r="D68" s="58"/>
      <c r="E68" s="59"/>
      <c r="F68" s="60"/>
      <c r="G68" s="61"/>
      <c r="H68" s="62"/>
      <c r="I68" s="63"/>
      <c r="J68" s="64"/>
      <c r="K68" s="154"/>
      <c r="L68" s="59"/>
      <c r="M68" s="59" t="s">
        <v>57</v>
      </c>
      <c r="N68" s="59"/>
      <c r="O68" s="66"/>
      <c r="P68" s="66"/>
      <c r="Q68" s="67"/>
      <c r="R68" s="68"/>
      <c r="S68" s="69"/>
      <c r="T68" s="70"/>
      <c r="U68" s="71"/>
      <c r="V68" s="71"/>
      <c r="W68" s="72"/>
      <c r="X68" s="73">
        <f>SUM(T68:W68)</f>
        <v>0</v>
      </c>
      <c r="Y68" s="74">
        <f>T68*115 + U68*81 + V68*77 + W68*15</f>
        <v>0</v>
      </c>
      <c r="Z68" s="75"/>
      <c r="AA68" s="84">
        <f>SUM(J68,Y68)</f>
        <v>0</v>
      </c>
      <c r="AB68" s="77"/>
      <c r="AC68" s="78"/>
      <c r="AD68" s="79"/>
      <c r="AE68" s="80"/>
      <c r="AF68" s="219">
        <f t="shared" si="7"/>
        <v>0</v>
      </c>
      <c r="AG68" s="64"/>
      <c r="AH68">
        <v>0</v>
      </c>
      <c r="AI68" s="187">
        <f t="shared" si="31"/>
        <v>0</v>
      </c>
      <c r="AJ68" s="190">
        <f t="shared" si="32"/>
        <v>0</v>
      </c>
    </row>
    <row r="69" spans="1:36" s="183" customFormat="1" x14ac:dyDescent="0.3">
      <c r="A69" s="242" t="s">
        <v>390</v>
      </c>
      <c r="B69" s="261">
        <v>4</v>
      </c>
      <c r="C69" s="280" t="s">
        <v>391</v>
      </c>
      <c r="D69" s="162"/>
      <c r="E69" s="163"/>
      <c r="F69" s="164"/>
      <c r="G69" s="220"/>
      <c r="H69" s="166"/>
      <c r="I69" s="167"/>
      <c r="J69" s="168"/>
      <c r="K69" s="221"/>
      <c r="L69" s="163"/>
      <c r="M69" s="163"/>
      <c r="N69" s="163"/>
      <c r="O69" s="222"/>
      <c r="P69" s="222"/>
      <c r="Q69" s="223"/>
      <c r="R69" s="224"/>
      <c r="S69" s="284"/>
      <c r="T69" s="172"/>
      <c r="U69" s="173"/>
      <c r="V69" s="173"/>
      <c r="W69" s="174"/>
      <c r="X69" s="175"/>
      <c r="Y69" s="176"/>
      <c r="Z69" s="177"/>
      <c r="AA69" s="178"/>
      <c r="AB69" s="225"/>
      <c r="AC69" s="226"/>
      <c r="AD69" s="227"/>
      <c r="AE69" s="228"/>
      <c r="AF69" s="229"/>
      <c r="AG69" s="168"/>
      <c r="AI69" s="230"/>
      <c r="AJ69" s="231"/>
    </row>
    <row r="70" spans="1:36" s="183" customFormat="1" ht="28.8" x14ac:dyDescent="0.3">
      <c r="A70" s="242" t="s">
        <v>392</v>
      </c>
      <c r="B70" s="261">
        <v>4</v>
      </c>
      <c r="C70" s="280" t="s">
        <v>393</v>
      </c>
      <c r="D70" s="162"/>
      <c r="E70" s="163"/>
      <c r="F70" s="164"/>
      <c r="G70" s="220"/>
      <c r="H70" s="166"/>
      <c r="I70" s="167"/>
      <c r="J70" s="168"/>
      <c r="K70" s="221"/>
      <c r="L70" s="163"/>
      <c r="M70" s="163"/>
      <c r="N70" s="163"/>
      <c r="O70" s="222"/>
      <c r="P70" s="222"/>
      <c r="Q70" s="223"/>
      <c r="R70" s="224"/>
      <c r="S70" s="284"/>
      <c r="T70" s="172"/>
      <c r="U70" s="173"/>
      <c r="V70" s="173"/>
      <c r="W70" s="174"/>
      <c r="X70" s="175"/>
      <c r="Y70" s="176"/>
      <c r="Z70" s="177"/>
      <c r="AA70" s="178"/>
      <c r="AB70" s="225"/>
      <c r="AC70" s="226"/>
      <c r="AD70" s="227"/>
      <c r="AE70" s="228"/>
      <c r="AF70" s="229"/>
      <c r="AG70" s="168"/>
      <c r="AI70" s="230"/>
      <c r="AJ70" s="231"/>
    </row>
    <row r="71" spans="1:36" ht="28.8" x14ac:dyDescent="0.3">
      <c r="A71" s="233" t="s">
        <v>394</v>
      </c>
      <c r="B71" s="150">
        <v>5</v>
      </c>
      <c r="C71" s="57" t="s">
        <v>395</v>
      </c>
      <c r="D71" s="58"/>
      <c r="E71" s="59"/>
      <c r="F71" s="60"/>
      <c r="G71" s="61"/>
      <c r="H71" s="62"/>
      <c r="I71" s="63"/>
      <c r="J71" s="64">
        <v>5000</v>
      </c>
      <c r="K71" s="154"/>
      <c r="L71" s="59"/>
      <c r="M71" s="59" t="s">
        <v>57</v>
      </c>
      <c r="N71" s="59"/>
      <c r="O71" s="66"/>
      <c r="P71" s="66"/>
      <c r="Q71" s="67"/>
      <c r="R71" s="68" t="s">
        <v>58</v>
      </c>
      <c r="S71" s="254" t="s">
        <v>396</v>
      </c>
      <c r="T71" s="70">
        <v>24</v>
      </c>
      <c r="U71" s="71"/>
      <c r="V71" s="71">
        <v>40</v>
      </c>
      <c r="W71" s="72"/>
      <c r="X71" s="73">
        <f t="shared" ref="X71:X110" si="39">SUM(T71:W71)</f>
        <v>64</v>
      </c>
      <c r="Y71" s="74">
        <f t="shared" ref="Y71:Y110" si="40">T71*115 + U71*81 + V71*77 + W71*15</f>
        <v>5840</v>
      </c>
      <c r="Z71" s="75" t="s">
        <v>397</v>
      </c>
      <c r="AA71" s="84">
        <f t="shared" ref="AA71:AA110" si="41">SUM(J71,Y71)</f>
        <v>10840</v>
      </c>
      <c r="AB71" s="77"/>
      <c r="AC71" s="78"/>
      <c r="AD71" s="79"/>
      <c r="AE71" s="80"/>
      <c r="AF71" s="219">
        <f t="shared" si="7"/>
        <v>1.6818143736172353</v>
      </c>
      <c r="AG71" s="256">
        <v>2000</v>
      </c>
      <c r="AH71" s="257">
        <v>2456</v>
      </c>
      <c r="AI71" s="187">
        <f t="shared" si="31"/>
        <v>4456</v>
      </c>
      <c r="AJ71" s="190">
        <f t="shared" si="32"/>
        <v>6384</v>
      </c>
    </row>
    <row r="72" spans="1:36" ht="57.6" x14ac:dyDescent="0.3">
      <c r="A72" s="233" t="s">
        <v>398</v>
      </c>
      <c r="B72" s="150">
        <v>5</v>
      </c>
      <c r="C72" s="57" t="s">
        <v>399</v>
      </c>
      <c r="D72" s="58"/>
      <c r="E72" s="59"/>
      <c r="F72" s="60"/>
      <c r="G72" s="61"/>
      <c r="H72" s="62"/>
      <c r="I72" s="63"/>
      <c r="J72" s="64">
        <v>2000</v>
      </c>
      <c r="K72" s="154"/>
      <c r="L72" s="59"/>
      <c r="M72" s="59" t="s">
        <v>57</v>
      </c>
      <c r="N72" s="59"/>
      <c r="O72" s="66"/>
      <c r="P72" s="66"/>
      <c r="Q72" s="67"/>
      <c r="R72" s="68" t="s">
        <v>58</v>
      </c>
      <c r="S72" s="255" t="s">
        <v>400</v>
      </c>
      <c r="T72" s="70">
        <v>40</v>
      </c>
      <c r="U72" s="71"/>
      <c r="V72" s="71">
        <v>80</v>
      </c>
      <c r="W72" s="72"/>
      <c r="X72" s="73">
        <f t="shared" si="39"/>
        <v>120</v>
      </c>
      <c r="Y72" s="74">
        <f t="shared" si="40"/>
        <v>10760</v>
      </c>
      <c r="Z72" s="75" t="s">
        <v>397</v>
      </c>
      <c r="AA72" s="84">
        <f t="shared" si="41"/>
        <v>12760</v>
      </c>
      <c r="AB72" s="77"/>
      <c r="AC72" s="78"/>
      <c r="AD72" s="79"/>
      <c r="AE72" s="80"/>
      <c r="AF72" s="219">
        <f t="shared" si="7"/>
        <v>1.9797003143317271</v>
      </c>
      <c r="AG72" s="256">
        <v>4000</v>
      </c>
      <c r="AH72" s="257">
        <v>9512</v>
      </c>
      <c r="AI72" s="187">
        <f t="shared" si="31"/>
        <v>13512</v>
      </c>
      <c r="AJ72" s="190">
        <f t="shared" si="32"/>
        <v>-752</v>
      </c>
    </row>
    <row r="73" spans="1:36" ht="28.8" x14ac:dyDescent="0.3">
      <c r="A73" s="233" t="s">
        <v>401</v>
      </c>
      <c r="B73" s="150">
        <v>5</v>
      </c>
      <c r="C73" s="57" t="s">
        <v>402</v>
      </c>
      <c r="D73" s="58"/>
      <c r="E73" s="59"/>
      <c r="F73" s="60"/>
      <c r="G73" s="61"/>
      <c r="H73" s="62"/>
      <c r="I73" s="63"/>
      <c r="J73" s="64"/>
      <c r="K73" s="154"/>
      <c r="L73" s="59"/>
      <c r="M73" s="59" t="s">
        <v>57</v>
      </c>
      <c r="N73" s="59"/>
      <c r="O73" s="66"/>
      <c r="P73" s="66"/>
      <c r="Q73" s="67"/>
      <c r="R73" s="68" t="s">
        <v>58</v>
      </c>
      <c r="S73" s="69"/>
      <c r="T73" s="70">
        <v>80</v>
      </c>
      <c r="U73" s="71"/>
      <c r="V73" s="71"/>
      <c r="W73" s="72"/>
      <c r="X73" s="73">
        <f t="shared" si="39"/>
        <v>80</v>
      </c>
      <c r="Y73" s="74">
        <f t="shared" si="40"/>
        <v>9200</v>
      </c>
      <c r="Z73" s="75" t="s">
        <v>144</v>
      </c>
      <c r="AA73" s="84">
        <f t="shared" si="41"/>
        <v>9200</v>
      </c>
      <c r="AB73" s="77"/>
      <c r="AC73" s="78"/>
      <c r="AD73" s="79"/>
      <c r="AE73" s="80"/>
      <c r="AF73" s="219">
        <f t="shared" si="7"/>
        <v>1.4273701325902732</v>
      </c>
      <c r="AG73" s="64"/>
      <c r="AH73" s="257">
        <v>8280</v>
      </c>
      <c r="AI73" s="187">
        <f t="shared" si="31"/>
        <v>8280</v>
      </c>
      <c r="AJ73" s="190">
        <f t="shared" si="32"/>
        <v>920</v>
      </c>
    </row>
    <row r="74" spans="1:36" x14ac:dyDescent="0.3">
      <c r="A74" s="234" t="s">
        <v>403</v>
      </c>
      <c r="B74" s="241"/>
      <c r="C74" s="142" t="s">
        <v>404</v>
      </c>
      <c r="D74" s="58"/>
      <c r="E74" s="59"/>
      <c r="F74" s="60"/>
      <c r="G74" s="61"/>
      <c r="H74" s="62"/>
      <c r="I74" s="63"/>
      <c r="J74" s="64"/>
      <c r="K74" s="154"/>
      <c r="L74" s="59"/>
      <c r="M74" s="59"/>
      <c r="N74" s="59"/>
      <c r="O74" s="66"/>
      <c r="P74" s="66"/>
      <c r="Q74" s="67"/>
      <c r="R74" s="68"/>
      <c r="S74" s="69"/>
      <c r="T74" s="70"/>
      <c r="U74" s="71"/>
      <c r="V74" s="71"/>
      <c r="W74" s="72"/>
      <c r="X74" s="73">
        <f t="shared" si="39"/>
        <v>0</v>
      </c>
      <c r="Y74" s="74">
        <f t="shared" si="40"/>
        <v>0</v>
      </c>
      <c r="Z74" s="75"/>
      <c r="AA74" s="84">
        <f t="shared" si="41"/>
        <v>0</v>
      </c>
      <c r="AB74" s="77"/>
      <c r="AC74" s="78"/>
      <c r="AD74" s="79"/>
      <c r="AE74" s="80"/>
      <c r="AF74" s="219">
        <f t="shared" si="7"/>
        <v>0</v>
      </c>
      <c r="AG74" s="64"/>
      <c r="AH74">
        <v>0</v>
      </c>
      <c r="AI74" s="187">
        <f t="shared" si="31"/>
        <v>0</v>
      </c>
      <c r="AJ74" s="190">
        <f t="shared" si="32"/>
        <v>0</v>
      </c>
    </row>
    <row r="75" spans="1:36" s="183" customFormat="1" ht="28.8" x14ac:dyDescent="0.3">
      <c r="A75" s="242" t="s">
        <v>405</v>
      </c>
      <c r="B75" s="261">
        <v>4</v>
      </c>
      <c r="C75" s="161" t="s">
        <v>406</v>
      </c>
      <c r="D75" s="162"/>
      <c r="E75" s="163"/>
      <c r="F75" s="164"/>
      <c r="G75" s="220"/>
      <c r="H75" s="166"/>
      <c r="I75" s="167"/>
      <c r="J75" s="168"/>
      <c r="K75" s="221"/>
      <c r="L75" s="163"/>
      <c r="M75" s="163" t="s">
        <v>57</v>
      </c>
      <c r="N75" s="163"/>
      <c r="O75" s="222"/>
      <c r="P75" s="222"/>
      <c r="Q75" s="223"/>
      <c r="R75" s="224" t="s">
        <v>58</v>
      </c>
      <c r="S75" s="171"/>
      <c r="T75" s="172"/>
      <c r="U75" s="173"/>
      <c r="V75" s="173"/>
      <c r="W75" s="174"/>
      <c r="X75" s="175">
        <f t="shared" si="39"/>
        <v>0</v>
      </c>
      <c r="Y75" s="176">
        <f t="shared" si="40"/>
        <v>0</v>
      </c>
      <c r="Z75" s="177"/>
      <c r="AA75" s="178">
        <f t="shared" si="41"/>
        <v>0</v>
      </c>
      <c r="AB75" s="225"/>
      <c r="AC75" s="226"/>
      <c r="AD75" s="227"/>
      <c r="AE75" s="228"/>
      <c r="AF75" s="229">
        <f t="shared" si="7"/>
        <v>0</v>
      </c>
      <c r="AG75" s="168"/>
      <c r="AH75" s="183">
        <v>0</v>
      </c>
      <c r="AI75" s="230">
        <f t="shared" si="31"/>
        <v>0</v>
      </c>
      <c r="AJ75" s="231">
        <f t="shared" si="32"/>
        <v>0</v>
      </c>
    </row>
    <row r="76" spans="1:36" ht="43.2" x14ac:dyDescent="0.3">
      <c r="A76" s="233" t="s">
        <v>407</v>
      </c>
      <c r="B76" s="150">
        <v>5</v>
      </c>
      <c r="C76" s="57" t="s">
        <v>408</v>
      </c>
      <c r="D76" s="58"/>
      <c r="E76" s="59"/>
      <c r="F76" s="60"/>
      <c r="G76" s="61"/>
      <c r="H76" s="62"/>
      <c r="I76" s="63"/>
      <c r="J76" s="64">
        <f>2*2000</f>
        <v>4000</v>
      </c>
      <c r="K76" s="154"/>
      <c r="L76" s="59"/>
      <c r="M76" s="59" t="s">
        <v>57</v>
      </c>
      <c r="N76" s="59"/>
      <c r="O76" s="66"/>
      <c r="P76" s="66"/>
      <c r="Q76" s="67"/>
      <c r="R76" s="68" t="s">
        <v>58</v>
      </c>
      <c r="S76" s="69" t="s">
        <v>409</v>
      </c>
      <c r="T76" s="70">
        <v>120</v>
      </c>
      <c r="U76" s="71"/>
      <c r="V76" s="71">
        <v>40</v>
      </c>
      <c r="W76" s="72"/>
      <c r="X76" s="73">
        <f t="shared" si="39"/>
        <v>160</v>
      </c>
      <c r="Y76" s="74">
        <f t="shared" si="40"/>
        <v>16880</v>
      </c>
      <c r="Z76" s="75" t="s">
        <v>144</v>
      </c>
      <c r="AA76" s="84">
        <f t="shared" si="41"/>
        <v>20880</v>
      </c>
      <c r="AB76" s="77"/>
      <c r="AC76" s="78"/>
      <c r="AD76" s="79"/>
      <c r="AE76" s="80"/>
      <c r="AF76" s="219">
        <f t="shared" si="7"/>
        <v>3.2395096052700989</v>
      </c>
      <c r="AG76" s="256">
        <v>2000</v>
      </c>
      <c r="AH76" s="257">
        <v>15192</v>
      </c>
      <c r="AI76" s="187">
        <f t="shared" si="31"/>
        <v>17192</v>
      </c>
      <c r="AJ76" s="190">
        <f t="shared" si="32"/>
        <v>3688</v>
      </c>
    </row>
    <row r="77" spans="1:36" ht="28.8" x14ac:dyDescent="0.3">
      <c r="A77" s="233" t="s">
        <v>410</v>
      </c>
      <c r="B77" s="150">
        <v>5</v>
      </c>
      <c r="C77" s="57" t="s">
        <v>411</v>
      </c>
      <c r="D77" s="58"/>
      <c r="E77" s="59"/>
      <c r="F77" s="60"/>
      <c r="G77" s="61"/>
      <c r="H77" s="62"/>
      <c r="I77" s="63"/>
      <c r="J77" s="64">
        <v>250</v>
      </c>
      <c r="K77" s="154"/>
      <c r="L77" s="59"/>
      <c r="M77" s="59" t="s">
        <v>57</v>
      </c>
      <c r="N77" s="59"/>
      <c r="O77" s="66"/>
      <c r="P77" s="66"/>
      <c r="Q77" s="67"/>
      <c r="R77" s="68" t="s">
        <v>58</v>
      </c>
      <c r="S77" s="69" t="s">
        <v>412</v>
      </c>
      <c r="T77" s="70">
        <v>200</v>
      </c>
      <c r="U77" s="71"/>
      <c r="V77" s="71">
        <v>80</v>
      </c>
      <c r="W77" s="72"/>
      <c r="X77" s="73">
        <f t="shared" si="39"/>
        <v>280</v>
      </c>
      <c r="Y77" s="74">
        <f t="shared" si="40"/>
        <v>29160</v>
      </c>
      <c r="Z77" s="75" t="s">
        <v>144</v>
      </c>
      <c r="AA77" s="84">
        <f t="shared" si="41"/>
        <v>29410</v>
      </c>
      <c r="AB77" s="77"/>
      <c r="AC77" s="78"/>
      <c r="AD77" s="79"/>
      <c r="AE77" s="80"/>
      <c r="AF77" s="219">
        <f t="shared" si="7"/>
        <v>4.5629299564652106</v>
      </c>
      <c r="AG77" s="256">
        <v>2000</v>
      </c>
      <c r="AH77" s="257">
        <v>30844</v>
      </c>
      <c r="AI77" s="187">
        <f t="shared" si="31"/>
        <v>32844</v>
      </c>
      <c r="AJ77" s="190">
        <f t="shared" si="32"/>
        <v>-3434</v>
      </c>
    </row>
    <row r="78" spans="1:36" s="183" customFormat="1" ht="28.8" x14ac:dyDescent="0.3">
      <c r="A78" s="242" t="s">
        <v>413</v>
      </c>
      <c r="B78" s="261">
        <v>4</v>
      </c>
      <c r="C78" s="161" t="s">
        <v>414</v>
      </c>
      <c r="D78" s="162"/>
      <c r="E78" s="163"/>
      <c r="F78" s="164"/>
      <c r="G78" s="220"/>
      <c r="H78" s="166"/>
      <c r="I78" s="167"/>
      <c r="J78" s="168"/>
      <c r="K78" s="221"/>
      <c r="L78" s="163"/>
      <c r="M78" s="163" t="s">
        <v>57</v>
      </c>
      <c r="N78" s="163"/>
      <c r="O78" s="222"/>
      <c r="P78" s="222"/>
      <c r="Q78" s="223"/>
      <c r="R78" s="224" t="s">
        <v>58</v>
      </c>
      <c r="S78" s="171"/>
      <c r="T78" s="172"/>
      <c r="U78" s="173"/>
      <c r="V78" s="173"/>
      <c r="W78" s="174"/>
      <c r="X78" s="175">
        <f t="shared" si="39"/>
        <v>0</v>
      </c>
      <c r="Y78" s="176">
        <f t="shared" si="40"/>
        <v>0</v>
      </c>
      <c r="Z78" s="177"/>
      <c r="AA78" s="178">
        <f t="shared" si="41"/>
        <v>0</v>
      </c>
      <c r="AB78" s="225"/>
      <c r="AC78" s="226"/>
      <c r="AD78" s="227"/>
      <c r="AE78" s="228"/>
      <c r="AF78" s="229">
        <f t="shared" si="7"/>
        <v>0</v>
      </c>
      <c r="AG78" s="168"/>
      <c r="AH78" s="183">
        <v>0</v>
      </c>
      <c r="AI78" s="230">
        <f t="shared" si="31"/>
        <v>0</v>
      </c>
      <c r="AJ78" s="231">
        <f t="shared" si="32"/>
        <v>0</v>
      </c>
    </row>
    <row r="79" spans="1:36" s="183" customFormat="1" ht="28.8" x14ac:dyDescent="0.3">
      <c r="A79" s="242" t="s">
        <v>415</v>
      </c>
      <c r="B79" s="261">
        <v>4</v>
      </c>
      <c r="C79" s="161" t="s">
        <v>416</v>
      </c>
      <c r="D79" s="162"/>
      <c r="E79" s="163"/>
      <c r="F79" s="164"/>
      <c r="G79" s="220"/>
      <c r="H79" s="166"/>
      <c r="I79" s="167"/>
      <c r="J79" s="168"/>
      <c r="K79" s="221"/>
      <c r="L79" s="163"/>
      <c r="M79" s="163" t="s">
        <v>57</v>
      </c>
      <c r="N79" s="163"/>
      <c r="O79" s="222"/>
      <c r="P79" s="222"/>
      <c r="Q79" s="223"/>
      <c r="R79" s="224" t="s">
        <v>58</v>
      </c>
      <c r="S79" s="171"/>
      <c r="T79" s="172"/>
      <c r="U79" s="173"/>
      <c r="V79" s="173"/>
      <c r="W79" s="174"/>
      <c r="X79" s="175">
        <f t="shared" si="39"/>
        <v>0</v>
      </c>
      <c r="Y79" s="176">
        <f t="shared" si="40"/>
        <v>0</v>
      </c>
      <c r="Z79" s="177"/>
      <c r="AA79" s="178">
        <f t="shared" si="41"/>
        <v>0</v>
      </c>
      <c r="AB79" s="225"/>
      <c r="AC79" s="226"/>
      <c r="AD79" s="227"/>
      <c r="AE79" s="228"/>
      <c r="AF79" s="229">
        <f t="shared" si="7"/>
        <v>0</v>
      </c>
      <c r="AG79" s="168"/>
      <c r="AH79" s="183">
        <v>0</v>
      </c>
      <c r="AI79" s="230">
        <f t="shared" si="31"/>
        <v>0</v>
      </c>
      <c r="AJ79" s="231">
        <f t="shared" si="32"/>
        <v>0</v>
      </c>
    </row>
    <row r="80" spans="1:36" ht="43.2" x14ac:dyDescent="0.3">
      <c r="A80" s="233" t="s">
        <v>417</v>
      </c>
      <c r="B80" s="150">
        <v>5</v>
      </c>
      <c r="C80" s="57" t="s">
        <v>418</v>
      </c>
      <c r="D80" s="58"/>
      <c r="E80" s="59"/>
      <c r="F80" s="60"/>
      <c r="G80" s="61"/>
      <c r="H80" s="62"/>
      <c r="I80" s="63"/>
      <c r="J80" s="64">
        <f>2*1500</f>
        <v>3000</v>
      </c>
      <c r="K80" s="154"/>
      <c r="L80" s="59"/>
      <c r="M80" s="59" t="s">
        <v>57</v>
      </c>
      <c r="N80" s="59"/>
      <c r="O80" s="66"/>
      <c r="P80" s="66"/>
      <c r="Q80" s="67"/>
      <c r="R80" s="68" t="s">
        <v>58</v>
      </c>
      <c r="S80" s="254" t="s">
        <v>419</v>
      </c>
      <c r="T80" s="70">
        <v>120</v>
      </c>
      <c r="U80" s="71"/>
      <c r="V80" s="71">
        <v>80</v>
      </c>
      <c r="W80" s="72"/>
      <c r="X80" s="73">
        <f t="shared" si="39"/>
        <v>200</v>
      </c>
      <c r="Y80" s="74">
        <f t="shared" si="40"/>
        <v>19960</v>
      </c>
      <c r="Z80" s="75" t="s">
        <v>144</v>
      </c>
      <c r="AA80" s="84">
        <f t="shared" si="41"/>
        <v>22960</v>
      </c>
      <c r="AB80" s="77"/>
      <c r="AC80" s="78"/>
      <c r="AD80" s="79"/>
      <c r="AE80" s="80"/>
      <c r="AF80" s="219">
        <f t="shared" si="7"/>
        <v>3.5622193743774648</v>
      </c>
      <c r="AG80" s="256">
        <v>1000</v>
      </c>
      <c r="AH80" s="257">
        <v>17964</v>
      </c>
      <c r="AI80" s="187">
        <f t="shared" si="31"/>
        <v>18964</v>
      </c>
      <c r="AJ80" s="190">
        <f t="shared" si="32"/>
        <v>3996</v>
      </c>
    </row>
    <row r="81" spans="1:36" x14ac:dyDescent="0.3">
      <c r="A81" s="234" t="s">
        <v>420</v>
      </c>
      <c r="B81" s="241"/>
      <c r="C81" s="142" t="s">
        <v>421</v>
      </c>
      <c r="D81" s="58"/>
      <c r="E81" s="59"/>
      <c r="F81" s="60"/>
      <c r="G81" s="61"/>
      <c r="H81" s="62"/>
      <c r="I81" s="63"/>
      <c r="J81" s="64"/>
      <c r="K81" s="154"/>
      <c r="L81" s="59"/>
      <c r="M81" s="59"/>
      <c r="N81" s="59"/>
      <c r="O81" s="66"/>
      <c r="P81" s="66"/>
      <c r="Q81" s="67"/>
      <c r="R81" s="68"/>
      <c r="S81" s="69"/>
      <c r="T81" s="70"/>
      <c r="U81" s="71"/>
      <c r="V81" s="71"/>
      <c r="W81" s="72"/>
      <c r="X81" s="73">
        <f t="shared" si="39"/>
        <v>0</v>
      </c>
      <c r="Y81" s="74">
        <f t="shared" si="40"/>
        <v>0</v>
      </c>
      <c r="Z81" s="75"/>
      <c r="AA81" s="84">
        <f t="shared" si="41"/>
        <v>0</v>
      </c>
      <c r="AB81" s="77"/>
      <c r="AC81" s="78"/>
      <c r="AD81" s="79"/>
      <c r="AE81" s="80"/>
      <c r="AF81" s="219">
        <f t="shared" si="7"/>
        <v>0</v>
      </c>
      <c r="AG81" s="64"/>
      <c r="AH81">
        <v>0</v>
      </c>
      <c r="AI81" s="187">
        <f t="shared" si="31"/>
        <v>0</v>
      </c>
      <c r="AJ81" s="190">
        <f t="shared" si="32"/>
        <v>0</v>
      </c>
    </row>
    <row r="82" spans="1:36" ht="43.2" x14ac:dyDescent="0.3">
      <c r="A82" s="233" t="s">
        <v>422</v>
      </c>
      <c r="B82" s="150">
        <v>5</v>
      </c>
      <c r="C82" s="57" t="s">
        <v>423</v>
      </c>
      <c r="D82" s="58"/>
      <c r="E82" s="59"/>
      <c r="F82" s="60"/>
      <c r="G82" s="61"/>
      <c r="H82" s="62"/>
      <c r="I82" s="63"/>
      <c r="J82" s="64">
        <f>2*100 + 2*725</f>
        <v>1650</v>
      </c>
      <c r="K82" s="154"/>
      <c r="L82" s="59" t="s">
        <v>57</v>
      </c>
      <c r="M82" s="59"/>
      <c r="N82" s="59"/>
      <c r="O82" s="66"/>
      <c r="P82" s="66"/>
      <c r="Q82" s="67"/>
      <c r="R82" s="68" t="s">
        <v>81</v>
      </c>
      <c r="S82" s="240" t="s">
        <v>424</v>
      </c>
      <c r="T82" s="70">
        <v>24</v>
      </c>
      <c r="U82" s="71"/>
      <c r="V82" s="71"/>
      <c r="W82" s="72"/>
      <c r="X82" s="73">
        <f t="shared" si="39"/>
        <v>24</v>
      </c>
      <c r="Y82" s="74">
        <f t="shared" si="40"/>
        <v>2760</v>
      </c>
      <c r="Z82" s="75" t="s">
        <v>144</v>
      </c>
      <c r="AA82" s="84">
        <f t="shared" si="41"/>
        <v>4410</v>
      </c>
      <c r="AB82" s="77"/>
      <c r="AC82" s="78"/>
      <c r="AD82" s="79"/>
      <c r="AE82" s="80"/>
      <c r="AF82" s="219">
        <f t="shared" si="7"/>
        <v>0.68420677007859843</v>
      </c>
      <c r="AG82" s="256">
        <v>1000</v>
      </c>
      <c r="AH82" s="257">
        <v>3680</v>
      </c>
      <c r="AI82" s="187">
        <f t="shared" si="31"/>
        <v>4680</v>
      </c>
      <c r="AJ82" s="190">
        <f t="shared" si="32"/>
        <v>-270</v>
      </c>
    </row>
    <row r="83" spans="1:36" ht="28.8" x14ac:dyDescent="0.3">
      <c r="A83" s="233" t="s">
        <v>425</v>
      </c>
      <c r="B83" s="150">
        <v>5</v>
      </c>
      <c r="C83" s="57" t="s">
        <v>426</v>
      </c>
      <c r="D83" s="58"/>
      <c r="E83" s="59"/>
      <c r="F83" s="60"/>
      <c r="G83" s="61"/>
      <c r="H83" s="62"/>
      <c r="I83" s="63"/>
      <c r="J83" s="64">
        <v>400</v>
      </c>
      <c r="K83" s="154"/>
      <c r="L83" s="59"/>
      <c r="M83" s="59" t="s">
        <v>57</v>
      </c>
      <c r="N83" s="59"/>
      <c r="O83" s="66"/>
      <c r="P83" s="66"/>
      <c r="Q83" s="67"/>
      <c r="R83" s="68" t="s">
        <v>58</v>
      </c>
      <c r="S83" s="69" t="s">
        <v>427</v>
      </c>
      <c r="T83" s="70">
        <v>24</v>
      </c>
      <c r="U83" s="71"/>
      <c r="V83" s="71">
        <v>16</v>
      </c>
      <c r="W83" s="72"/>
      <c r="X83" s="73">
        <f t="shared" si="39"/>
        <v>40</v>
      </c>
      <c r="Y83" s="74">
        <f t="shared" si="40"/>
        <v>3992</v>
      </c>
      <c r="Z83" s="75" t="s">
        <v>144</v>
      </c>
      <c r="AA83" s="84">
        <f t="shared" si="41"/>
        <v>4392</v>
      </c>
      <c r="AB83" s="77"/>
      <c r="AC83" s="78"/>
      <c r="AD83" s="79"/>
      <c r="AE83" s="80"/>
      <c r="AF83" s="219">
        <f t="shared" si="7"/>
        <v>0.68141408938440007</v>
      </c>
      <c r="AG83" s="64">
        <v>400</v>
      </c>
      <c r="AH83" s="257">
        <v>3376</v>
      </c>
      <c r="AI83" s="187">
        <f t="shared" si="31"/>
        <v>3776</v>
      </c>
      <c r="AJ83" s="190">
        <f t="shared" si="32"/>
        <v>616</v>
      </c>
    </row>
    <row r="84" spans="1:36" ht="43.2" x14ac:dyDescent="0.3">
      <c r="A84" s="233" t="s">
        <v>428</v>
      </c>
      <c r="B84" s="150">
        <v>5</v>
      </c>
      <c r="C84" s="57" t="s">
        <v>429</v>
      </c>
      <c r="D84" s="58"/>
      <c r="E84" s="59"/>
      <c r="F84" s="60"/>
      <c r="G84" s="61"/>
      <c r="H84" s="62"/>
      <c r="I84" s="63"/>
      <c r="J84" s="64">
        <v>1000</v>
      </c>
      <c r="K84" s="154"/>
      <c r="L84" s="59"/>
      <c r="M84" s="59" t="s">
        <v>57</v>
      </c>
      <c r="N84" s="59"/>
      <c r="O84" s="66"/>
      <c r="P84" s="66"/>
      <c r="Q84" s="67"/>
      <c r="R84" s="68" t="s">
        <v>58</v>
      </c>
      <c r="S84" s="254" t="s">
        <v>430</v>
      </c>
      <c r="T84" s="70">
        <v>60</v>
      </c>
      <c r="U84" s="71"/>
      <c r="V84" s="71">
        <v>32</v>
      </c>
      <c r="W84" s="72"/>
      <c r="X84" s="73">
        <f t="shared" si="39"/>
        <v>92</v>
      </c>
      <c r="Y84" s="74">
        <f t="shared" si="40"/>
        <v>9364</v>
      </c>
      <c r="Z84" s="75" t="s">
        <v>144</v>
      </c>
      <c r="AA84" s="84">
        <f t="shared" si="41"/>
        <v>10364</v>
      </c>
      <c r="AB84" s="77"/>
      <c r="AC84" s="78"/>
      <c r="AD84" s="79"/>
      <c r="AE84" s="80"/>
      <c r="AF84" s="219">
        <f t="shared" si="7"/>
        <v>1.607963484148434</v>
      </c>
      <c r="AG84" s="64">
        <v>1000</v>
      </c>
      <c r="AH84">
        <v>9364</v>
      </c>
      <c r="AI84" s="187">
        <f t="shared" si="31"/>
        <v>10364</v>
      </c>
      <c r="AJ84" s="190">
        <f t="shared" si="32"/>
        <v>0</v>
      </c>
    </row>
    <row r="85" spans="1:36" ht="86.4" x14ac:dyDescent="0.3">
      <c r="A85" s="233" t="s">
        <v>431</v>
      </c>
      <c r="B85" s="150">
        <v>5</v>
      </c>
      <c r="C85" s="57" t="s">
        <v>432</v>
      </c>
      <c r="D85" s="58"/>
      <c r="E85" s="59"/>
      <c r="F85" s="60"/>
      <c r="G85" s="61"/>
      <c r="H85" s="62"/>
      <c r="I85" s="63"/>
      <c r="J85" s="64">
        <f>2*1000</f>
        <v>2000</v>
      </c>
      <c r="K85" s="154"/>
      <c r="L85" s="59"/>
      <c r="M85" s="59" t="s">
        <v>57</v>
      </c>
      <c r="N85" s="59"/>
      <c r="O85" s="66"/>
      <c r="P85" s="66"/>
      <c r="Q85" s="67"/>
      <c r="R85" s="68" t="s">
        <v>58</v>
      </c>
      <c r="S85" s="69" t="s">
        <v>433</v>
      </c>
      <c r="T85" s="70">
        <v>80</v>
      </c>
      <c r="U85" s="71"/>
      <c r="V85" s="71"/>
      <c r="W85" s="72"/>
      <c r="X85" s="73">
        <f t="shared" si="39"/>
        <v>80</v>
      </c>
      <c r="Y85" s="74">
        <f t="shared" si="40"/>
        <v>9200</v>
      </c>
      <c r="Z85" s="75" t="s">
        <v>144</v>
      </c>
      <c r="AA85" s="84">
        <f t="shared" si="41"/>
        <v>11200</v>
      </c>
      <c r="AB85" s="77"/>
      <c r="AC85" s="78"/>
      <c r="AD85" s="79"/>
      <c r="AE85" s="80"/>
      <c r="AF85" s="219">
        <f t="shared" si="7"/>
        <v>1.7376679875012024</v>
      </c>
      <c r="AG85" s="256">
        <v>8000</v>
      </c>
      <c r="AH85" s="257">
        <v>16560</v>
      </c>
      <c r="AI85" s="187">
        <f t="shared" si="31"/>
        <v>24560</v>
      </c>
      <c r="AJ85" s="190">
        <f t="shared" si="32"/>
        <v>-13360</v>
      </c>
    </row>
    <row r="86" spans="1:36" ht="28.8" x14ac:dyDescent="0.3">
      <c r="A86" s="233" t="s">
        <v>434</v>
      </c>
      <c r="B86" s="150">
        <v>5</v>
      </c>
      <c r="C86" s="57" t="s">
        <v>435</v>
      </c>
      <c r="D86" s="58"/>
      <c r="E86" s="59"/>
      <c r="F86" s="60"/>
      <c r="G86" s="61"/>
      <c r="H86" s="62"/>
      <c r="I86" s="63"/>
      <c r="J86" s="64">
        <v>200</v>
      </c>
      <c r="K86" s="154"/>
      <c r="L86" s="59"/>
      <c r="M86" s="59" t="s">
        <v>57</v>
      </c>
      <c r="N86" s="59"/>
      <c r="O86" s="66"/>
      <c r="P86" s="66"/>
      <c r="Q86" s="67"/>
      <c r="R86" s="68" t="s">
        <v>58</v>
      </c>
      <c r="S86" s="69"/>
      <c r="T86" s="70">
        <v>60</v>
      </c>
      <c r="U86" s="71"/>
      <c r="V86" s="71">
        <v>72</v>
      </c>
      <c r="W86" s="72"/>
      <c r="X86" s="73">
        <f t="shared" si="39"/>
        <v>132</v>
      </c>
      <c r="Y86" s="74">
        <f t="shared" si="40"/>
        <v>12444</v>
      </c>
      <c r="Z86" s="75" t="s">
        <v>144</v>
      </c>
      <c r="AA86" s="84">
        <f t="shared" si="41"/>
        <v>12644</v>
      </c>
      <c r="AB86" s="77"/>
      <c r="AC86" s="78"/>
      <c r="AD86" s="79"/>
      <c r="AE86" s="80"/>
      <c r="AF86" s="219">
        <f t="shared" si="7"/>
        <v>1.9617030387468932</v>
      </c>
      <c r="AG86" s="64">
        <v>200</v>
      </c>
      <c r="AH86" s="257">
        <v>13824</v>
      </c>
      <c r="AI86" s="187">
        <f t="shared" si="31"/>
        <v>14024</v>
      </c>
      <c r="AJ86" s="190">
        <f t="shared" si="32"/>
        <v>-1380</v>
      </c>
    </row>
    <row r="87" spans="1:36" x14ac:dyDescent="0.3">
      <c r="A87" s="234" t="s">
        <v>436</v>
      </c>
      <c r="B87" s="241"/>
      <c r="C87" s="142" t="s">
        <v>437</v>
      </c>
      <c r="D87" s="58"/>
      <c r="E87" s="59"/>
      <c r="F87" s="60"/>
      <c r="G87" s="61"/>
      <c r="H87" s="62"/>
      <c r="I87" s="63"/>
      <c r="J87" s="64"/>
      <c r="K87" s="154"/>
      <c r="L87" s="59"/>
      <c r="M87" s="59"/>
      <c r="N87" s="59"/>
      <c r="O87" s="66"/>
      <c r="P87" s="66"/>
      <c r="Q87" s="67"/>
      <c r="R87" s="68"/>
      <c r="S87" s="69"/>
      <c r="T87" s="70"/>
      <c r="U87" s="71"/>
      <c r="V87" s="71"/>
      <c r="W87" s="72"/>
      <c r="X87" s="73">
        <f t="shared" si="39"/>
        <v>0</v>
      </c>
      <c r="Y87" s="74">
        <f t="shared" si="40"/>
        <v>0</v>
      </c>
      <c r="Z87" s="75"/>
      <c r="AA87" s="84">
        <f t="shared" si="41"/>
        <v>0</v>
      </c>
      <c r="AB87" s="77"/>
      <c r="AC87" s="78"/>
      <c r="AD87" s="79"/>
      <c r="AE87" s="80"/>
      <c r="AF87" s="219">
        <f t="shared" si="7"/>
        <v>0</v>
      </c>
      <c r="AG87" s="64"/>
      <c r="AH87">
        <v>0</v>
      </c>
      <c r="AI87" s="187">
        <f t="shared" si="31"/>
        <v>0</v>
      </c>
      <c r="AJ87" s="190">
        <f t="shared" si="32"/>
        <v>0</v>
      </c>
    </row>
    <row r="88" spans="1:36" s="183" customFormat="1" ht="28.8" x14ac:dyDescent="0.3">
      <c r="A88" s="242" t="s">
        <v>438</v>
      </c>
      <c r="B88" s="260">
        <v>4</v>
      </c>
      <c r="C88" s="161" t="s">
        <v>439</v>
      </c>
      <c r="D88" s="162"/>
      <c r="E88" s="163"/>
      <c r="F88" s="164"/>
      <c r="G88" s="220"/>
      <c r="H88" s="166"/>
      <c r="I88" s="167"/>
      <c r="J88" s="168"/>
      <c r="K88" s="221"/>
      <c r="L88" s="163"/>
      <c r="M88" s="163" t="s">
        <v>57</v>
      </c>
      <c r="N88" s="163"/>
      <c r="O88" s="222"/>
      <c r="P88" s="222"/>
      <c r="Q88" s="223"/>
      <c r="R88" s="224" t="s">
        <v>58</v>
      </c>
      <c r="S88" s="171"/>
      <c r="T88" s="172"/>
      <c r="U88" s="173"/>
      <c r="V88" s="173"/>
      <c r="W88" s="174"/>
      <c r="X88" s="175">
        <f t="shared" si="39"/>
        <v>0</v>
      </c>
      <c r="Y88" s="176">
        <f t="shared" si="40"/>
        <v>0</v>
      </c>
      <c r="Z88" s="177"/>
      <c r="AA88" s="178">
        <f t="shared" si="41"/>
        <v>0</v>
      </c>
      <c r="AB88" s="225"/>
      <c r="AC88" s="226"/>
      <c r="AD88" s="227"/>
      <c r="AE88" s="228"/>
      <c r="AF88" s="229">
        <f t="shared" si="7"/>
        <v>0</v>
      </c>
      <c r="AG88" s="168"/>
      <c r="AH88" s="183">
        <v>0</v>
      </c>
      <c r="AI88" s="230">
        <f t="shared" si="31"/>
        <v>0</v>
      </c>
      <c r="AJ88" s="231">
        <f t="shared" si="32"/>
        <v>0</v>
      </c>
    </row>
    <row r="89" spans="1:36" s="183" customFormat="1" x14ac:dyDescent="0.3">
      <c r="A89" s="242" t="s">
        <v>440</v>
      </c>
      <c r="B89" s="260">
        <v>4</v>
      </c>
      <c r="C89" s="161" t="s">
        <v>441</v>
      </c>
      <c r="D89" s="162"/>
      <c r="E89" s="163"/>
      <c r="F89" s="164"/>
      <c r="G89" s="220"/>
      <c r="H89" s="166"/>
      <c r="I89" s="167"/>
      <c r="J89" s="168"/>
      <c r="K89" s="221"/>
      <c r="L89" s="163"/>
      <c r="M89" s="163" t="s">
        <v>57</v>
      </c>
      <c r="N89" s="163"/>
      <c r="O89" s="222"/>
      <c r="P89" s="222"/>
      <c r="Q89" s="223"/>
      <c r="R89" s="224" t="s">
        <v>58</v>
      </c>
      <c r="S89" s="171"/>
      <c r="T89" s="172"/>
      <c r="U89" s="173"/>
      <c r="V89" s="173"/>
      <c r="W89" s="174"/>
      <c r="X89" s="175">
        <f t="shared" si="39"/>
        <v>0</v>
      </c>
      <c r="Y89" s="176">
        <f t="shared" si="40"/>
        <v>0</v>
      </c>
      <c r="Z89" s="177"/>
      <c r="AA89" s="178">
        <f t="shared" si="41"/>
        <v>0</v>
      </c>
      <c r="AB89" s="225"/>
      <c r="AC89" s="226"/>
      <c r="AD89" s="227"/>
      <c r="AE89" s="228"/>
      <c r="AF89" s="229">
        <f t="shared" si="7"/>
        <v>0</v>
      </c>
      <c r="AG89" s="168"/>
      <c r="AH89" s="183">
        <v>0</v>
      </c>
      <c r="AI89" s="230">
        <f t="shared" si="31"/>
        <v>0</v>
      </c>
      <c r="AJ89" s="231">
        <f t="shared" si="32"/>
        <v>0</v>
      </c>
    </row>
    <row r="90" spans="1:36" s="183" customFormat="1" ht="28.8" x14ac:dyDescent="0.3">
      <c r="A90" s="242" t="s">
        <v>442</v>
      </c>
      <c r="B90" s="260">
        <v>4</v>
      </c>
      <c r="C90" s="161" t="s">
        <v>443</v>
      </c>
      <c r="D90" s="162"/>
      <c r="E90" s="163"/>
      <c r="F90" s="164"/>
      <c r="G90" s="220"/>
      <c r="H90" s="166"/>
      <c r="I90" s="167"/>
      <c r="J90" s="168"/>
      <c r="K90" s="221"/>
      <c r="L90" s="163"/>
      <c r="M90" s="163" t="s">
        <v>57</v>
      </c>
      <c r="N90" s="163"/>
      <c r="O90" s="222"/>
      <c r="P90" s="222"/>
      <c r="Q90" s="223"/>
      <c r="R90" s="224" t="s">
        <v>58</v>
      </c>
      <c r="S90" s="171"/>
      <c r="T90" s="172"/>
      <c r="U90" s="173"/>
      <c r="V90" s="173"/>
      <c r="W90" s="174"/>
      <c r="X90" s="175">
        <f t="shared" si="39"/>
        <v>0</v>
      </c>
      <c r="Y90" s="176">
        <f t="shared" si="40"/>
        <v>0</v>
      </c>
      <c r="Z90" s="177"/>
      <c r="AA90" s="178">
        <f t="shared" si="41"/>
        <v>0</v>
      </c>
      <c r="AB90" s="225"/>
      <c r="AC90" s="226"/>
      <c r="AD90" s="227"/>
      <c r="AE90" s="228"/>
      <c r="AF90" s="229">
        <f t="shared" si="7"/>
        <v>0</v>
      </c>
      <c r="AG90" s="168"/>
      <c r="AH90" s="183">
        <v>0</v>
      </c>
      <c r="AI90" s="230">
        <f t="shared" si="31"/>
        <v>0</v>
      </c>
      <c r="AJ90" s="231">
        <f t="shared" si="32"/>
        <v>0</v>
      </c>
    </row>
    <row r="91" spans="1:36" s="183" customFormat="1" ht="28.8" x14ac:dyDescent="0.3">
      <c r="A91" s="242" t="s">
        <v>444</v>
      </c>
      <c r="B91" s="260">
        <v>4</v>
      </c>
      <c r="C91" s="161" t="s">
        <v>445</v>
      </c>
      <c r="D91" s="162"/>
      <c r="E91" s="163"/>
      <c r="F91" s="164"/>
      <c r="G91" s="220"/>
      <c r="H91" s="166"/>
      <c r="I91" s="167"/>
      <c r="J91" s="168"/>
      <c r="K91" s="221"/>
      <c r="L91" s="163"/>
      <c r="M91" s="163" t="s">
        <v>57</v>
      </c>
      <c r="N91" s="163"/>
      <c r="O91" s="222"/>
      <c r="P91" s="222"/>
      <c r="Q91" s="223"/>
      <c r="R91" s="224" t="s">
        <v>58</v>
      </c>
      <c r="S91" s="171"/>
      <c r="T91" s="172"/>
      <c r="U91" s="173"/>
      <c r="V91" s="173"/>
      <c r="W91" s="174"/>
      <c r="X91" s="175">
        <f t="shared" si="39"/>
        <v>0</v>
      </c>
      <c r="Y91" s="176">
        <f t="shared" si="40"/>
        <v>0</v>
      </c>
      <c r="Z91" s="177"/>
      <c r="AA91" s="178">
        <f t="shared" si="41"/>
        <v>0</v>
      </c>
      <c r="AB91" s="225"/>
      <c r="AC91" s="226"/>
      <c r="AD91" s="227"/>
      <c r="AE91" s="228"/>
      <c r="AF91" s="229">
        <f t="shared" si="7"/>
        <v>0</v>
      </c>
      <c r="AG91" s="168"/>
      <c r="AH91" s="183">
        <v>0</v>
      </c>
      <c r="AI91" s="230">
        <f t="shared" si="31"/>
        <v>0</v>
      </c>
      <c r="AJ91" s="231">
        <f t="shared" si="32"/>
        <v>0</v>
      </c>
    </row>
    <row r="92" spans="1:36" ht="28.8" x14ac:dyDescent="0.3">
      <c r="A92" s="234" t="s">
        <v>446</v>
      </c>
      <c r="B92" s="241"/>
      <c r="C92" s="142" t="s">
        <v>447</v>
      </c>
      <c r="D92" s="58"/>
      <c r="E92" s="59"/>
      <c r="F92" s="60"/>
      <c r="G92" s="61"/>
      <c r="H92" s="62"/>
      <c r="I92" s="63"/>
      <c r="J92" s="64"/>
      <c r="K92" s="154"/>
      <c r="L92" s="59"/>
      <c r="M92" s="59"/>
      <c r="N92" s="59"/>
      <c r="O92" s="66"/>
      <c r="P92" s="66"/>
      <c r="Q92" s="67"/>
      <c r="R92" s="68"/>
      <c r="S92" s="69"/>
      <c r="T92" s="70"/>
      <c r="U92" s="71"/>
      <c r="V92" s="71"/>
      <c r="W92" s="72"/>
      <c r="X92" s="73">
        <f t="shared" si="39"/>
        <v>0</v>
      </c>
      <c r="Y92" s="74">
        <f t="shared" si="40"/>
        <v>0</v>
      </c>
      <c r="Z92" s="75"/>
      <c r="AA92" s="84">
        <f t="shared" si="41"/>
        <v>0</v>
      </c>
      <c r="AB92" s="77"/>
      <c r="AC92" s="78"/>
      <c r="AD92" s="79"/>
      <c r="AE92" s="80"/>
      <c r="AF92" s="219">
        <f t="shared" si="7"/>
        <v>0</v>
      </c>
      <c r="AG92" s="64"/>
      <c r="AH92">
        <v>0</v>
      </c>
      <c r="AI92" s="187">
        <f t="shared" si="31"/>
        <v>0</v>
      </c>
      <c r="AJ92" s="190">
        <f t="shared" si="32"/>
        <v>0</v>
      </c>
    </row>
    <row r="93" spans="1:36" ht="28.8" x14ac:dyDescent="0.3">
      <c r="A93" s="233" t="s">
        <v>448</v>
      </c>
      <c r="B93" s="150">
        <v>5</v>
      </c>
      <c r="C93" s="57" t="s">
        <v>449</v>
      </c>
      <c r="D93" s="58"/>
      <c r="E93" s="59"/>
      <c r="F93" s="60"/>
      <c r="G93" s="61"/>
      <c r="H93" s="62"/>
      <c r="I93" s="63"/>
      <c r="J93" s="64"/>
      <c r="K93" s="154"/>
      <c r="L93" s="59"/>
      <c r="M93" s="59" t="s">
        <v>57</v>
      </c>
      <c r="N93" s="59"/>
      <c r="O93" s="66"/>
      <c r="P93" s="66"/>
      <c r="Q93" s="67"/>
      <c r="R93" s="68" t="s">
        <v>58</v>
      </c>
      <c r="S93" s="69"/>
      <c r="T93" s="70">
        <v>40</v>
      </c>
      <c r="U93" s="71"/>
      <c r="V93" s="71"/>
      <c r="W93" s="72"/>
      <c r="X93" s="73">
        <f t="shared" si="39"/>
        <v>40</v>
      </c>
      <c r="Y93" s="74">
        <f t="shared" si="40"/>
        <v>4600</v>
      </c>
      <c r="Z93" s="75" t="s">
        <v>144</v>
      </c>
      <c r="AA93" s="84">
        <f t="shared" si="41"/>
        <v>4600</v>
      </c>
      <c r="AB93" s="77"/>
      <c r="AC93" s="78"/>
      <c r="AD93" s="79"/>
      <c r="AE93" s="80"/>
      <c r="AF93" s="219">
        <f t="shared" si="7"/>
        <v>0.71368506629513662</v>
      </c>
      <c r="AG93" s="64"/>
      <c r="AH93" s="257">
        <v>4140</v>
      </c>
      <c r="AI93" s="187">
        <f t="shared" si="31"/>
        <v>4140</v>
      </c>
      <c r="AJ93" s="190">
        <f t="shared" si="32"/>
        <v>460</v>
      </c>
    </row>
    <row r="94" spans="1:36" ht="28.8" x14ac:dyDescent="0.3">
      <c r="A94" s="233" t="s">
        <v>450</v>
      </c>
      <c r="B94" s="150">
        <v>5</v>
      </c>
      <c r="C94" s="57" t="s">
        <v>451</v>
      </c>
      <c r="D94" s="58"/>
      <c r="E94" s="59"/>
      <c r="F94" s="60"/>
      <c r="G94" s="61"/>
      <c r="H94" s="62"/>
      <c r="I94" s="63"/>
      <c r="J94" s="64"/>
      <c r="K94" s="154"/>
      <c r="L94" s="59"/>
      <c r="M94" s="59" t="s">
        <v>57</v>
      </c>
      <c r="N94" s="59"/>
      <c r="O94" s="66"/>
      <c r="P94" s="66"/>
      <c r="Q94" s="67"/>
      <c r="R94" s="68" t="s">
        <v>58</v>
      </c>
      <c r="S94" s="69"/>
      <c r="T94" s="70">
        <v>120</v>
      </c>
      <c r="U94" s="71"/>
      <c r="V94" s="71"/>
      <c r="W94" s="72"/>
      <c r="X94" s="73">
        <f t="shared" si="39"/>
        <v>120</v>
      </c>
      <c r="Y94" s="74">
        <f t="shared" si="40"/>
        <v>13800</v>
      </c>
      <c r="Z94" s="75" t="s">
        <v>144</v>
      </c>
      <c r="AA94" s="84">
        <f t="shared" si="41"/>
        <v>13800</v>
      </c>
      <c r="AB94" s="77"/>
      <c r="AC94" s="78"/>
      <c r="AD94" s="79"/>
      <c r="AE94" s="80"/>
      <c r="AF94" s="219">
        <f t="shared" ref="AF94:AF110" si="42">AA94/$AA$208*100</f>
        <v>2.1410551988854101</v>
      </c>
      <c r="AG94" s="64"/>
      <c r="AH94" s="257">
        <v>16560</v>
      </c>
      <c r="AI94" s="187">
        <f t="shared" si="31"/>
        <v>16560</v>
      </c>
      <c r="AJ94" s="190">
        <f t="shared" si="32"/>
        <v>-2760</v>
      </c>
    </row>
    <row r="95" spans="1:36" x14ac:dyDescent="0.3">
      <c r="A95" s="234" t="s">
        <v>452</v>
      </c>
      <c r="B95" s="241"/>
      <c r="C95" s="142" t="s">
        <v>453</v>
      </c>
      <c r="D95" s="58"/>
      <c r="E95" s="59"/>
      <c r="F95" s="60"/>
      <c r="G95" s="61"/>
      <c r="H95" s="62"/>
      <c r="I95" s="63"/>
      <c r="J95" s="64"/>
      <c r="K95" s="154"/>
      <c r="L95" s="59"/>
      <c r="M95" s="59"/>
      <c r="N95" s="59"/>
      <c r="O95" s="66"/>
      <c r="P95" s="66"/>
      <c r="Q95" s="67"/>
      <c r="R95" s="68"/>
      <c r="S95" s="69"/>
      <c r="T95" s="70"/>
      <c r="U95" s="71"/>
      <c r="V95" s="71"/>
      <c r="W95" s="72"/>
      <c r="X95" s="73">
        <f t="shared" si="39"/>
        <v>0</v>
      </c>
      <c r="Y95" s="74">
        <f t="shared" si="40"/>
        <v>0</v>
      </c>
      <c r="Z95" s="75"/>
      <c r="AA95" s="84">
        <f t="shared" si="41"/>
        <v>0</v>
      </c>
      <c r="AB95" s="77"/>
      <c r="AC95" s="78"/>
      <c r="AD95" s="79"/>
      <c r="AE95" s="80"/>
      <c r="AF95" s="219">
        <f t="shared" si="42"/>
        <v>0</v>
      </c>
      <c r="AG95" s="64"/>
      <c r="AH95">
        <v>0</v>
      </c>
      <c r="AI95" s="187">
        <f t="shared" si="31"/>
        <v>0</v>
      </c>
      <c r="AJ95" s="190">
        <f t="shared" si="32"/>
        <v>0</v>
      </c>
    </row>
    <row r="96" spans="1:36" s="183" customFormat="1" ht="28.8" x14ac:dyDescent="0.3">
      <c r="A96" s="242" t="s">
        <v>454</v>
      </c>
      <c r="B96" s="260">
        <v>4</v>
      </c>
      <c r="C96" s="161" t="s">
        <v>455</v>
      </c>
      <c r="D96" s="162"/>
      <c r="E96" s="163"/>
      <c r="F96" s="164"/>
      <c r="G96" s="220"/>
      <c r="H96" s="166"/>
      <c r="I96" s="167"/>
      <c r="J96" s="168"/>
      <c r="K96" s="221"/>
      <c r="L96" s="163" t="s">
        <v>57</v>
      </c>
      <c r="M96" s="163"/>
      <c r="N96" s="163"/>
      <c r="O96" s="222"/>
      <c r="P96" s="222"/>
      <c r="Q96" s="223"/>
      <c r="R96" s="224" t="s">
        <v>58</v>
      </c>
      <c r="S96" s="171"/>
      <c r="T96" s="172"/>
      <c r="U96" s="173"/>
      <c r="V96" s="173"/>
      <c r="W96" s="174"/>
      <c r="X96" s="175">
        <f t="shared" si="39"/>
        <v>0</v>
      </c>
      <c r="Y96" s="176">
        <f t="shared" si="40"/>
        <v>0</v>
      </c>
      <c r="Z96" s="177"/>
      <c r="AA96" s="178">
        <f t="shared" si="41"/>
        <v>0</v>
      </c>
      <c r="AB96" s="225"/>
      <c r="AC96" s="226"/>
      <c r="AD96" s="227"/>
      <c r="AE96" s="228"/>
      <c r="AF96" s="229">
        <f t="shared" si="42"/>
        <v>0</v>
      </c>
      <c r="AG96" s="168"/>
      <c r="AH96" s="183">
        <v>0</v>
      </c>
      <c r="AI96" s="230">
        <f t="shared" si="31"/>
        <v>0</v>
      </c>
      <c r="AJ96" s="231">
        <f t="shared" si="32"/>
        <v>0</v>
      </c>
    </row>
    <row r="97" spans="1:36" ht="28.8" x14ac:dyDescent="0.3">
      <c r="A97" s="233" t="s">
        <v>456</v>
      </c>
      <c r="B97" s="150">
        <v>5</v>
      </c>
      <c r="C97" s="57" t="s">
        <v>457</v>
      </c>
      <c r="D97" s="58"/>
      <c r="E97" s="59"/>
      <c r="F97" s="60"/>
      <c r="G97" s="61"/>
      <c r="H97" s="62"/>
      <c r="I97" s="63"/>
      <c r="J97" s="64"/>
      <c r="K97" s="154"/>
      <c r="L97" s="59"/>
      <c r="M97" s="59" t="s">
        <v>57</v>
      </c>
      <c r="N97" s="59"/>
      <c r="O97" s="66"/>
      <c r="P97" s="66"/>
      <c r="Q97" s="67"/>
      <c r="R97" s="68" t="s">
        <v>58</v>
      </c>
      <c r="S97" s="69"/>
      <c r="T97" s="70">
        <v>200</v>
      </c>
      <c r="U97" s="71"/>
      <c r="V97" s="71"/>
      <c r="W97" s="72"/>
      <c r="X97" s="73">
        <f t="shared" si="39"/>
        <v>200</v>
      </c>
      <c r="Y97" s="74">
        <f t="shared" si="40"/>
        <v>23000</v>
      </c>
      <c r="Z97" s="75" t="s">
        <v>144</v>
      </c>
      <c r="AA97" s="84">
        <f t="shared" si="41"/>
        <v>23000</v>
      </c>
      <c r="AB97" s="77"/>
      <c r="AC97" s="78"/>
      <c r="AD97" s="79"/>
      <c r="AE97" s="80"/>
      <c r="AF97" s="219">
        <f t="shared" si="42"/>
        <v>3.5684253314756837</v>
      </c>
      <c r="AG97" s="64"/>
      <c r="AH97" s="257">
        <v>34500</v>
      </c>
      <c r="AI97" s="187">
        <f t="shared" si="31"/>
        <v>34500</v>
      </c>
      <c r="AJ97" s="190">
        <f t="shared" si="32"/>
        <v>-11500</v>
      </c>
    </row>
    <row r="98" spans="1:36" s="183" customFormat="1" ht="28.8" x14ac:dyDescent="0.3">
      <c r="A98" s="242" t="s">
        <v>458</v>
      </c>
      <c r="B98" s="260">
        <v>4</v>
      </c>
      <c r="C98" s="161" t="s">
        <v>459</v>
      </c>
      <c r="D98" s="162"/>
      <c r="E98" s="163"/>
      <c r="F98" s="164"/>
      <c r="G98" s="220"/>
      <c r="H98" s="166"/>
      <c r="I98" s="167"/>
      <c r="J98" s="168"/>
      <c r="K98" s="221"/>
      <c r="L98" s="163"/>
      <c r="M98" s="163" t="s">
        <v>57</v>
      </c>
      <c r="N98" s="163"/>
      <c r="O98" s="222"/>
      <c r="P98" s="222"/>
      <c r="Q98" s="223"/>
      <c r="R98" s="224" t="s">
        <v>58</v>
      </c>
      <c r="S98" s="171"/>
      <c r="T98" s="172"/>
      <c r="U98" s="173"/>
      <c r="V98" s="173"/>
      <c r="W98" s="174"/>
      <c r="X98" s="175">
        <f t="shared" si="39"/>
        <v>0</v>
      </c>
      <c r="Y98" s="176">
        <f t="shared" si="40"/>
        <v>0</v>
      </c>
      <c r="Z98" s="177"/>
      <c r="AA98" s="178">
        <f t="shared" si="41"/>
        <v>0</v>
      </c>
      <c r="AB98" s="225"/>
      <c r="AC98" s="226"/>
      <c r="AD98" s="227"/>
      <c r="AE98" s="228"/>
      <c r="AF98" s="229">
        <f t="shared" si="42"/>
        <v>0</v>
      </c>
      <c r="AG98" s="168"/>
      <c r="AH98" s="183">
        <v>0</v>
      </c>
      <c r="AI98" s="230">
        <f t="shared" si="31"/>
        <v>0</v>
      </c>
      <c r="AJ98" s="231">
        <f t="shared" si="32"/>
        <v>0</v>
      </c>
    </row>
    <row r="99" spans="1:36" ht="28.8" x14ac:dyDescent="0.3">
      <c r="A99" s="233" t="s">
        <v>460</v>
      </c>
      <c r="B99" s="150">
        <v>5</v>
      </c>
      <c r="C99" s="57" t="s">
        <v>461</v>
      </c>
      <c r="D99" s="58"/>
      <c r="E99" s="59"/>
      <c r="F99" s="60"/>
      <c r="G99" s="61"/>
      <c r="H99" s="62"/>
      <c r="I99" s="63"/>
      <c r="J99" s="64">
        <v>1000</v>
      </c>
      <c r="K99" s="154"/>
      <c r="L99" s="59"/>
      <c r="M99" s="59" t="s">
        <v>57</v>
      </c>
      <c r="N99" s="59"/>
      <c r="O99" s="66"/>
      <c r="P99" s="66"/>
      <c r="Q99" s="67"/>
      <c r="R99" s="68" t="s">
        <v>58</v>
      </c>
      <c r="S99" s="69" t="s">
        <v>462</v>
      </c>
      <c r="T99" s="70">
        <v>40</v>
      </c>
      <c r="U99" s="71"/>
      <c r="V99" s="71"/>
      <c r="W99" s="72"/>
      <c r="X99" s="73">
        <f t="shared" si="39"/>
        <v>40</v>
      </c>
      <c r="Y99" s="74">
        <f t="shared" si="40"/>
        <v>4600</v>
      </c>
      <c r="Z99" s="75" t="s">
        <v>144</v>
      </c>
      <c r="AA99" s="84">
        <f t="shared" si="41"/>
        <v>5600</v>
      </c>
      <c r="AB99" s="77"/>
      <c r="AC99" s="78"/>
      <c r="AD99" s="79"/>
      <c r="AE99" s="80"/>
      <c r="AF99" s="219">
        <f t="shared" si="42"/>
        <v>0.86883399375060122</v>
      </c>
      <c r="AG99" s="64">
        <v>1000</v>
      </c>
      <c r="AH99" s="257">
        <v>3680</v>
      </c>
      <c r="AI99" s="187">
        <f t="shared" si="31"/>
        <v>4680</v>
      </c>
      <c r="AJ99" s="190">
        <f t="shared" si="32"/>
        <v>920</v>
      </c>
    </row>
    <row r="100" spans="1:36" ht="28.8" x14ac:dyDescent="0.3">
      <c r="A100" s="233" t="s">
        <v>463</v>
      </c>
      <c r="B100" s="150">
        <v>5</v>
      </c>
      <c r="C100" s="57" t="s">
        <v>464</v>
      </c>
      <c r="D100" s="58"/>
      <c r="E100" s="59"/>
      <c r="F100" s="60"/>
      <c r="G100" s="61"/>
      <c r="H100" s="62"/>
      <c r="I100" s="63"/>
      <c r="J100" s="64"/>
      <c r="K100" s="154"/>
      <c r="L100" s="59"/>
      <c r="M100" s="59" t="s">
        <v>57</v>
      </c>
      <c r="N100" s="59"/>
      <c r="O100" s="66"/>
      <c r="P100" s="66"/>
      <c r="Q100" s="67"/>
      <c r="R100" s="68" t="s">
        <v>58</v>
      </c>
      <c r="S100" s="69"/>
      <c r="T100" s="70">
        <v>120</v>
      </c>
      <c r="U100" s="71"/>
      <c r="V100" s="71"/>
      <c r="W100" s="72"/>
      <c r="X100" s="73">
        <f t="shared" si="39"/>
        <v>120</v>
      </c>
      <c r="Y100" s="74">
        <f t="shared" si="40"/>
        <v>13800</v>
      </c>
      <c r="Z100" s="75" t="s">
        <v>144</v>
      </c>
      <c r="AA100" s="84">
        <f t="shared" si="41"/>
        <v>13800</v>
      </c>
      <c r="AB100" s="77"/>
      <c r="AC100" s="78"/>
      <c r="AD100" s="79"/>
      <c r="AE100" s="80"/>
      <c r="AF100" s="219">
        <f t="shared" si="42"/>
        <v>2.1410551988854101</v>
      </c>
      <c r="AG100" s="64"/>
      <c r="AH100" s="257">
        <v>12420</v>
      </c>
      <c r="AI100" s="187">
        <f t="shared" si="31"/>
        <v>12420</v>
      </c>
      <c r="AJ100" s="190">
        <f t="shared" si="32"/>
        <v>1380</v>
      </c>
    </row>
    <row r="101" spans="1:36" x14ac:dyDescent="0.3">
      <c r="A101" s="234" t="s">
        <v>465</v>
      </c>
      <c r="B101" s="241"/>
      <c r="C101" s="142" t="s">
        <v>466</v>
      </c>
      <c r="D101" s="58"/>
      <c r="E101" s="59"/>
      <c r="F101" s="60"/>
      <c r="G101" s="61"/>
      <c r="H101" s="62"/>
      <c r="I101" s="63"/>
      <c r="J101" s="64"/>
      <c r="K101" s="154"/>
      <c r="L101" s="59"/>
      <c r="M101" s="59"/>
      <c r="N101" s="59"/>
      <c r="O101" s="66"/>
      <c r="P101" s="66"/>
      <c r="Q101" s="67"/>
      <c r="R101" s="68"/>
      <c r="S101" s="69"/>
      <c r="T101" s="70"/>
      <c r="U101" s="71"/>
      <c r="V101" s="71"/>
      <c r="W101" s="72"/>
      <c r="X101" s="73">
        <f t="shared" si="39"/>
        <v>0</v>
      </c>
      <c r="Y101" s="74">
        <f t="shared" si="40"/>
        <v>0</v>
      </c>
      <c r="Z101" s="75"/>
      <c r="AA101" s="84">
        <f t="shared" si="41"/>
        <v>0</v>
      </c>
      <c r="AB101" s="77"/>
      <c r="AC101" s="78"/>
      <c r="AD101" s="79"/>
      <c r="AE101" s="80"/>
      <c r="AF101" s="219">
        <f t="shared" si="42"/>
        <v>0</v>
      </c>
      <c r="AG101" s="64"/>
      <c r="AH101">
        <v>0</v>
      </c>
      <c r="AI101" s="187">
        <f t="shared" si="31"/>
        <v>0</v>
      </c>
      <c r="AJ101" s="190">
        <f t="shared" si="32"/>
        <v>0</v>
      </c>
    </row>
    <row r="102" spans="1:36" x14ac:dyDescent="0.3">
      <c r="A102" s="233" t="s">
        <v>467</v>
      </c>
      <c r="B102" s="150">
        <v>5</v>
      </c>
      <c r="C102" s="57" t="s">
        <v>468</v>
      </c>
      <c r="D102" s="58"/>
      <c r="E102" s="59"/>
      <c r="F102" s="60"/>
      <c r="G102" s="61"/>
      <c r="H102" s="62"/>
      <c r="I102" s="63"/>
      <c r="J102" s="64"/>
      <c r="K102" s="154"/>
      <c r="L102" s="59"/>
      <c r="M102" s="59" t="s">
        <v>57</v>
      </c>
      <c r="N102" s="59"/>
      <c r="O102" s="66"/>
      <c r="P102" s="66"/>
      <c r="Q102" s="67"/>
      <c r="R102" s="68" t="s">
        <v>58</v>
      </c>
      <c r="S102" s="69"/>
      <c r="T102" s="70">
        <v>120</v>
      </c>
      <c r="U102" s="71"/>
      <c r="V102" s="71"/>
      <c r="W102" s="72"/>
      <c r="X102" s="73">
        <f t="shared" si="39"/>
        <v>120</v>
      </c>
      <c r="Y102" s="74">
        <f t="shared" si="40"/>
        <v>13800</v>
      </c>
      <c r="Z102" s="75" t="s">
        <v>144</v>
      </c>
      <c r="AA102" s="84">
        <f t="shared" si="41"/>
        <v>13800</v>
      </c>
      <c r="AB102" s="77"/>
      <c r="AC102" s="78"/>
      <c r="AD102" s="79"/>
      <c r="AE102" s="80"/>
      <c r="AF102" s="219">
        <f t="shared" si="42"/>
        <v>2.1410551988854101</v>
      </c>
      <c r="AG102" s="64"/>
      <c r="AH102" s="257">
        <v>12420</v>
      </c>
      <c r="AI102" s="187">
        <f t="shared" si="31"/>
        <v>12420</v>
      </c>
      <c r="AJ102" s="190">
        <f t="shared" si="32"/>
        <v>1380</v>
      </c>
    </row>
    <row r="103" spans="1:36" ht="28.8" x14ac:dyDescent="0.3">
      <c r="A103" s="233" t="s">
        <v>469</v>
      </c>
      <c r="B103" s="150">
        <v>5</v>
      </c>
      <c r="C103" s="57" t="s">
        <v>470</v>
      </c>
      <c r="D103" s="58"/>
      <c r="E103" s="59"/>
      <c r="F103" s="60"/>
      <c r="G103" s="61"/>
      <c r="H103" s="62"/>
      <c r="I103" s="63"/>
      <c r="J103" s="64"/>
      <c r="K103" s="154"/>
      <c r="L103" s="59"/>
      <c r="M103" s="59" t="s">
        <v>57</v>
      </c>
      <c r="N103" s="59"/>
      <c r="O103" s="66"/>
      <c r="P103" s="66"/>
      <c r="Q103" s="67"/>
      <c r="R103" s="68" t="s">
        <v>58</v>
      </c>
      <c r="S103" s="69"/>
      <c r="T103" s="70">
        <v>80</v>
      </c>
      <c r="U103" s="71"/>
      <c r="V103" s="71"/>
      <c r="W103" s="72"/>
      <c r="X103" s="73">
        <f t="shared" si="39"/>
        <v>80</v>
      </c>
      <c r="Y103" s="74">
        <f t="shared" si="40"/>
        <v>9200</v>
      </c>
      <c r="Z103" s="75" t="s">
        <v>144</v>
      </c>
      <c r="AA103" s="84">
        <f t="shared" si="41"/>
        <v>9200</v>
      </c>
      <c r="AB103" s="77"/>
      <c r="AC103" s="78"/>
      <c r="AD103" s="79"/>
      <c r="AE103" s="80"/>
      <c r="AF103" s="219">
        <f t="shared" si="42"/>
        <v>1.4273701325902732</v>
      </c>
      <c r="AG103" s="64"/>
      <c r="AH103" s="257">
        <v>8280</v>
      </c>
      <c r="AI103" s="187">
        <f t="shared" si="31"/>
        <v>8280</v>
      </c>
      <c r="AJ103" s="190">
        <f t="shared" si="32"/>
        <v>920</v>
      </c>
    </row>
    <row r="104" spans="1:36" ht="28.8" x14ac:dyDescent="0.3">
      <c r="A104" s="233" t="s">
        <v>471</v>
      </c>
      <c r="B104" s="150">
        <v>5</v>
      </c>
      <c r="C104" s="57" t="s">
        <v>472</v>
      </c>
      <c r="D104" s="58"/>
      <c r="E104" s="59"/>
      <c r="F104" s="60"/>
      <c r="G104" s="61"/>
      <c r="H104" s="62"/>
      <c r="I104" s="63"/>
      <c r="J104" s="64"/>
      <c r="K104" s="154"/>
      <c r="L104" s="59"/>
      <c r="M104" s="59" t="s">
        <v>57</v>
      </c>
      <c r="N104" s="59"/>
      <c r="O104" s="66"/>
      <c r="P104" s="66"/>
      <c r="Q104" s="67"/>
      <c r="R104" s="68" t="s">
        <v>58</v>
      </c>
      <c r="S104" s="69"/>
      <c r="T104" s="70">
        <v>120</v>
      </c>
      <c r="U104" s="71"/>
      <c r="V104" s="71"/>
      <c r="W104" s="72"/>
      <c r="X104" s="73">
        <f t="shared" si="39"/>
        <v>120</v>
      </c>
      <c r="Y104" s="74">
        <f t="shared" si="40"/>
        <v>13800</v>
      </c>
      <c r="Z104" s="75" t="s">
        <v>144</v>
      </c>
      <c r="AA104" s="84">
        <f t="shared" si="41"/>
        <v>13800</v>
      </c>
      <c r="AB104" s="77"/>
      <c r="AC104" s="78"/>
      <c r="AD104" s="79"/>
      <c r="AE104" s="80"/>
      <c r="AF104" s="219">
        <f t="shared" si="42"/>
        <v>2.1410551988854101</v>
      </c>
      <c r="AG104" s="64"/>
      <c r="AH104" s="257">
        <v>12420</v>
      </c>
      <c r="AI104" s="187">
        <f t="shared" si="31"/>
        <v>12420</v>
      </c>
      <c r="AJ104" s="190">
        <f t="shared" si="32"/>
        <v>1380</v>
      </c>
    </row>
    <row r="105" spans="1:36" x14ac:dyDescent="0.3">
      <c r="A105" s="233" t="s">
        <v>473</v>
      </c>
      <c r="B105" s="150">
        <v>5</v>
      </c>
      <c r="C105" s="57" t="s">
        <v>474</v>
      </c>
      <c r="D105" s="58"/>
      <c r="E105" s="59"/>
      <c r="F105" s="60"/>
      <c r="G105" s="61"/>
      <c r="H105" s="62"/>
      <c r="I105" s="63"/>
      <c r="J105" s="64"/>
      <c r="K105" s="154"/>
      <c r="L105" s="59"/>
      <c r="M105" s="59" t="s">
        <v>57</v>
      </c>
      <c r="N105" s="59"/>
      <c r="O105" s="66"/>
      <c r="P105" s="66"/>
      <c r="Q105" s="67"/>
      <c r="R105" s="68" t="s">
        <v>58</v>
      </c>
      <c r="S105" s="69"/>
      <c r="T105" s="70">
        <v>24</v>
      </c>
      <c r="U105" s="71"/>
      <c r="V105" s="71"/>
      <c r="W105" s="72"/>
      <c r="X105" s="73">
        <f t="shared" si="39"/>
        <v>24</v>
      </c>
      <c r="Y105" s="74">
        <f t="shared" si="40"/>
        <v>2760</v>
      </c>
      <c r="Z105" s="75" t="s">
        <v>144</v>
      </c>
      <c r="AA105" s="84">
        <f t="shared" si="41"/>
        <v>2760</v>
      </c>
      <c r="AB105" s="77"/>
      <c r="AC105" s="78"/>
      <c r="AD105" s="79"/>
      <c r="AE105" s="80"/>
      <c r="AF105" s="219">
        <f t="shared" si="42"/>
        <v>0.42821103977708203</v>
      </c>
      <c r="AG105" s="64"/>
      <c r="AH105">
        <v>2760</v>
      </c>
      <c r="AI105" s="187">
        <f t="shared" si="31"/>
        <v>2760</v>
      </c>
      <c r="AJ105" s="190">
        <f t="shared" si="32"/>
        <v>0</v>
      </c>
    </row>
    <row r="106" spans="1:36" s="183" customFormat="1" x14ac:dyDescent="0.3">
      <c r="A106" s="242" t="s">
        <v>475</v>
      </c>
      <c r="B106" s="260">
        <v>4</v>
      </c>
      <c r="C106" s="161" t="s">
        <v>476</v>
      </c>
      <c r="D106" s="162"/>
      <c r="E106" s="163"/>
      <c r="F106" s="164"/>
      <c r="G106" s="220"/>
      <c r="H106" s="166"/>
      <c r="I106" s="167"/>
      <c r="J106" s="168"/>
      <c r="K106" s="221"/>
      <c r="L106" s="163"/>
      <c r="M106" s="163" t="s">
        <v>57</v>
      </c>
      <c r="N106" s="163"/>
      <c r="O106" s="222"/>
      <c r="P106" s="222"/>
      <c r="Q106" s="223"/>
      <c r="R106" s="224" t="s">
        <v>58</v>
      </c>
      <c r="S106" s="171"/>
      <c r="T106" s="172"/>
      <c r="U106" s="173"/>
      <c r="V106" s="173"/>
      <c r="W106" s="174"/>
      <c r="X106" s="175">
        <f t="shared" si="39"/>
        <v>0</v>
      </c>
      <c r="Y106" s="176">
        <f t="shared" si="40"/>
        <v>0</v>
      </c>
      <c r="Z106" s="177"/>
      <c r="AA106" s="178">
        <f t="shared" si="41"/>
        <v>0</v>
      </c>
      <c r="AB106" s="225"/>
      <c r="AC106" s="226"/>
      <c r="AD106" s="227"/>
      <c r="AE106" s="228"/>
      <c r="AF106" s="229">
        <f t="shared" si="42"/>
        <v>0</v>
      </c>
      <c r="AG106" s="168"/>
      <c r="AH106" s="183">
        <v>0</v>
      </c>
      <c r="AI106" s="230">
        <f t="shared" si="31"/>
        <v>0</v>
      </c>
      <c r="AJ106" s="231">
        <f t="shared" si="32"/>
        <v>0</v>
      </c>
    </row>
    <row r="107" spans="1:36" s="183" customFormat="1" x14ac:dyDescent="0.3">
      <c r="A107" s="242" t="s">
        <v>477</v>
      </c>
      <c r="B107" s="260">
        <v>4</v>
      </c>
      <c r="C107" s="161" t="s">
        <v>478</v>
      </c>
      <c r="D107" s="162"/>
      <c r="E107" s="163"/>
      <c r="F107" s="164"/>
      <c r="G107" s="220"/>
      <c r="H107" s="166"/>
      <c r="I107" s="167"/>
      <c r="J107" s="168"/>
      <c r="K107" s="221"/>
      <c r="L107" s="163"/>
      <c r="M107" s="163" t="s">
        <v>57</v>
      </c>
      <c r="N107" s="163"/>
      <c r="O107" s="222"/>
      <c r="P107" s="222"/>
      <c r="Q107" s="223"/>
      <c r="R107" s="224" t="s">
        <v>58</v>
      </c>
      <c r="S107" s="171"/>
      <c r="T107" s="172"/>
      <c r="U107" s="173"/>
      <c r="V107" s="173"/>
      <c r="W107" s="174"/>
      <c r="X107" s="175">
        <f t="shared" si="39"/>
        <v>0</v>
      </c>
      <c r="Y107" s="176">
        <f t="shared" si="40"/>
        <v>0</v>
      </c>
      <c r="Z107" s="177"/>
      <c r="AA107" s="178">
        <f t="shared" si="41"/>
        <v>0</v>
      </c>
      <c r="AB107" s="225"/>
      <c r="AC107" s="226"/>
      <c r="AD107" s="227"/>
      <c r="AE107" s="228"/>
      <c r="AF107" s="229">
        <f t="shared" si="42"/>
        <v>0</v>
      </c>
      <c r="AG107" s="168"/>
      <c r="AH107" s="183">
        <v>0</v>
      </c>
      <c r="AI107" s="230">
        <f t="shared" si="31"/>
        <v>0</v>
      </c>
      <c r="AJ107" s="231">
        <f t="shared" si="32"/>
        <v>0</v>
      </c>
    </row>
    <row r="108" spans="1:36" s="183" customFormat="1" x14ac:dyDescent="0.3">
      <c r="A108" s="242" t="s">
        <v>479</v>
      </c>
      <c r="B108" s="260">
        <v>4</v>
      </c>
      <c r="C108" s="161" t="s">
        <v>480</v>
      </c>
      <c r="D108" s="162"/>
      <c r="E108" s="163"/>
      <c r="F108" s="164"/>
      <c r="G108" s="220"/>
      <c r="H108" s="166"/>
      <c r="I108" s="167"/>
      <c r="J108" s="168"/>
      <c r="K108" s="221"/>
      <c r="L108" s="163"/>
      <c r="M108" s="163" t="s">
        <v>57</v>
      </c>
      <c r="N108" s="163"/>
      <c r="O108" s="222"/>
      <c r="P108" s="222"/>
      <c r="Q108" s="223"/>
      <c r="R108" s="224" t="s">
        <v>58</v>
      </c>
      <c r="S108" s="171"/>
      <c r="T108" s="172"/>
      <c r="U108" s="173"/>
      <c r="V108" s="173"/>
      <c r="W108" s="174"/>
      <c r="X108" s="175">
        <f t="shared" si="39"/>
        <v>0</v>
      </c>
      <c r="Y108" s="176">
        <f t="shared" si="40"/>
        <v>0</v>
      </c>
      <c r="Z108" s="177"/>
      <c r="AA108" s="178">
        <f t="shared" si="41"/>
        <v>0</v>
      </c>
      <c r="AB108" s="225"/>
      <c r="AC108" s="226"/>
      <c r="AD108" s="227"/>
      <c r="AE108" s="228"/>
      <c r="AF108" s="229">
        <f t="shared" si="42"/>
        <v>0</v>
      </c>
      <c r="AG108" s="168"/>
      <c r="AH108" s="183">
        <v>0</v>
      </c>
      <c r="AI108" s="230">
        <f t="shared" si="31"/>
        <v>0</v>
      </c>
      <c r="AJ108" s="231">
        <f t="shared" si="32"/>
        <v>0</v>
      </c>
    </row>
    <row r="109" spans="1:36" x14ac:dyDescent="0.3">
      <c r="A109" s="233" t="s">
        <v>481</v>
      </c>
      <c r="B109" s="150">
        <v>5</v>
      </c>
      <c r="C109" s="57" t="s">
        <v>312</v>
      </c>
      <c r="D109" s="58"/>
      <c r="E109" s="59"/>
      <c r="F109" s="60"/>
      <c r="G109" s="61"/>
      <c r="H109" s="62"/>
      <c r="I109" s="63"/>
      <c r="J109" s="64"/>
      <c r="K109" s="154"/>
      <c r="L109" s="59"/>
      <c r="M109" s="59" t="s">
        <v>57</v>
      </c>
      <c r="N109" s="59"/>
      <c r="O109" s="66"/>
      <c r="P109" s="66"/>
      <c r="Q109" s="67"/>
      <c r="R109" s="68" t="s">
        <v>58</v>
      </c>
      <c r="S109" s="69"/>
      <c r="T109" s="70">
        <v>40</v>
      </c>
      <c r="U109" s="71"/>
      <c r="V109" s="71"/>
      <c r="W109" s="72"/>
      <c r="X109" s="73">
        <f t="shared" si="39"/>
        <v>40</v>
      </c>
      <c r="Y109" s="74">
        <f t="shared" si="40"/>
        <v>4600</v>
      </c>
      <c r="Z109" s="75" t="s">
        <v>144</v>
      </c>
      <c r="AA109" s="84">
        <f t="shared" si="41"/>
        <v>4600</v>
      </c>
      <c r="AB109" s="77"/>
      <c r="AC109" s="78"/>
      <c r="AD109" s="79"/>
      <c r="AE109" s="80"/>
      <c r="AF109" s="219">
        <f t="shared" si="42"/>
        <v>0.71368506629513662</v>
      </c>
      <c r="AG109" s="64"/>
      <c r="AH109" s="257">
        <v>4140</v>
      </c>
      <c r="AI109" s="187">
        <f t="shared" si="31"/>
        <v>4140</v>
      </c>
      <c r="AJ109" s="190">
        <f t="shared" si="32"/>
        <v>460</v>
      </c>
    </row>
    <row r="110" spans="1:36" x14ac:dyDescent="0.3">
      <c r="A110" s="233" t="s">
        <v>482</v>
      </c>
      <c r="B110" s="150">
        <v>5</v>
      </c>
      <c r="C110" s="57" t="s">
        <v>385</v>
      </c>
      <c r="D110" s="58"/>
      <c r="E110" s="59"/>
      <c r="F110" s="60"/>
      <c r="G110" s="61"/>
      <c r="H110" s="62"/>
      <c r="I110" s="63"/>
      <c r="J110" s="64"/>
      <c r="K110" s="154"/>
      <c r="L110" s="59"/>
      <c r="M110" s="59" t="s">
        <v>57</v>
      </c>
      <c r="N110" s="59"/>
      <c r="O110" s="66"/>
      <c r="P110" s="66"/>
      <c r="Q110" s="67"/>
      <c r="R110" s="68" t="s">
        <v>58</v>
      </c>
      <c r="S110" s="69"/>
      <c r="T110" s="70">
        <v>40</v>
      </c>
      <c r="U110" s="71"/>
      <c r="V110" s="71"/>
      <c r="W110" s="72"/>
      <c r="X110" s="73">
        <f t="shared" si="39"/>
        <v>40</v>
      </c>
      <c r="Y110" s="74">
        <f t="shared" si="40"/>
        <v>4600</v>
      </c>
      <c r="Z110" s="75" t="s">
        <v>144</v>
      </c>
      <c r="AA110" s="84">
        <f t="shared" si="41"/>
        <v>4600</v>
      </c>
      <c r="AB110" s="77"/>
      <c r="AC110" s="78"/>
      <c r="AD110" s="79"/>
      <c r="AE110" s="80"/>
      <c r="AF110" s="219">
        <f t="shared" si="42"/>
        <v>0.71368506629513662</v>
      </c>
      <c r="AG110" s="64"/>
      <c r="AH110" s="257">
        <v>4140</v>
      </c>
      <c r="AI110" s="187">
        <f t="shared" si="31"/>
        <v>4140</v>
      </c>
      <c r="AJ110" s="190">
        <f t="shared" si="32"/>
        <v>460</v>
      </c>
    </row>
    <row r="111" spans="1:36" x14ac:dyDescent="0.3">
      <c r="A111" s="184"/>
      <c r="B111" s="150"/>
      <c r="C111" s="57"/>
      <c r="D111" s="58"/>
      <c r="E111" s="59"/>
      <c r="F111" s="60"/>
      <c r="G111" s="61"/>
      <c r="H111" s="62"/>
      <c r="I111" s="63"/>
      <c r="J111" s="64"/>
      <c r="K111" s="154"/>
      <c r="L111" s="59"/>
      <c r="M111" s="59"/>
      <c r="N111" s="59"/>
      <c r="O111" s="66"/>
      <c r="P111" s="66"/>
      <c r="Q111" s="67"/>
      <c r="R111" s="68"/>
      <c r="S111" s="69"/>
      <c r="T111" s="70"/>
      <c r="U111" s="71"/>
      <c r="V111" s="71"/>
      <c r="W111" s="72"/>
      <c r="X111" s="73"/>
      <c r="Y111" s="74"/>
      <c r="Z111" s="75"/>
      <c r="AA111" s="84"/>
      <c r="AB111" s="77"/>
      <c r="AC111" s="78"/>
      <c r="AD111" s="79"/>
      <c r="AE111" s="80"/>
      <c r="AF111" s="219"/>
      <c r="AG111" s="64"/>
      <c r="AI111" s="187">
        <f t="shared" ref="AI111:AI171" si="43">AG111+AH111</f>
        <v>0</v>
      </c>
      <c r="AJ111" s="190">
        <f t="shared" ref="AJ111:AJ171" si="44">AA111-AI111</f>
        <v>0</v>
      </c>
    </row>
    <row r="112" spans="1:36" x14ac:dyDescent="0.3">
      <c r="A112" s="234" t="s">
        <v>483</v>
      </c>
      <c r="B112" s="150"/>
      <c r="C112" s="142" t="s">
        <v>484</v>
      </c>
      <c r="D112" s="58"/>
      <c r="E112" s="59"/>
      <c r="F112" s="60"/>
      <c r="G112" s="61"/>
      <c r="H112" s="62"/>
      <c r="I112" s="63"/>
      <c r="J112" s="64"/>
      <c r="K112" s="154"/>
      <c r="L112" s="59"/>
      <c r="M112" s="59"/>
      <c r="N112" s="59"/>
      <c r="O112" s="66"/>
      <c r="P112" s="66"/>
      <c r="Q112" s="67"/>
      <c r="R112" s="68"/>
      <c r="S112" s="69"/>
      <c r="T112" s="70"/>
      <c r="U112" s="71"/>
      <c r="V112" s="71"/>
      <c r="W112" s="72"/>
      <c r="X112" s="73">
        <f t="shared" ref="X112:X117" si="45">SUM(T112:W112)</f>
        <v>0</v>
      </c>
      <c r="Y112" s="74">
        <f t="shared" ref="Y112:Y117" si="46">T112*115 + U112*81 + V112*77 + W112*15</f>
        <v>0</v>
      </c>
      <c r="Z112" s="75"/>
      <c r="AA112" s="84">
        <f t="shared" ref="AA112:AA117" si="47">SUM(J112,Y112)</f>
        <v>0</v>
      </c>
      <c r="AB112" s="77"/>
      <c r="AC112" s="78"/>
      <c r="AD112" s="79"/>
      <c r="AE112" s="80"/>
      <c r="AF112" s="219">
        <f t="shared" ref="AF112:AF117" si="48">AA112/$AA$208*100</f>
        <v>0</v>
      </c>
      <c r="AG112" s="64"/>
      <c r="AH112">
        <v>0</v>
      </c>
      <c r="AI112" s="187">
        <f t="shared" si="43"/>
        <v>0</v>
      </c>
      <c r="AJ112" s="190">
        <f t="shared" si="44"/>
        <v>0</v>
      </c>
    </row>
    <row r="113" spans="1:36" ht="72" x14ac:dyDescent="0.3">
      <c r="A113" s="233" t="s">
        <v>485</v>
      </c>
      <c r="B113" s="150">
        <v>5</v>
      </c>
      <c r="C113" s="57" t="s">
        <v>486</v>
      </c>
      <c r="D113" s="58"/>
      <c r="E113" s="59"/>
      <c r="F113" s="60"/>
      <c r="G113" s="61"/>
      <c r="H113" s="62"/>
      <c r="I113" s="63"/>
      <c r="J113" s="64">
        <v>2510</v>
      </c>
      <c r="K113" s="154"/>
      <c r="L113" s="59" t="s">
        <v>57</v>
      </c>
      <c r="M113" s="59"/>
      <c r="N113" s="59"/>
      <c r="O113" s="66"/>
      <c r="P113" s="66"/>
      <c r="Q113" s="67"/>
      <c r="R113" s="68" t="s">
        <v>81</v>
      </c>
      <c r="S113" s="240" t="s">
        <v>487</v>
      </c>
      <c r="T113" s="70">
        <v>60</v>
      </c>
      <c r="U113" s="71"/>
      <c r="V113" s="71"/>
      <c r="W113" s="72"/>
      <c r="X113" s="73">
        <f t="shared" si="45"/>
        <v>60</v>
      </c>
      <c r="Y113" s="74">
        <f t="shared" si="46"/>
        <v>6900</v>
      </c>
      <c r="Z113" s="75" t="s">
        <v>144</v>
      </c>
      <c r="AA113" s="84">
        <f t="shared" si="47"/>
        <v>9410</v>
      </c>
      <c r="AB113" s="77"/>
      <c r="AC113" s="78"/>
      <c r="AD113" s="79"/>
      <c r="AE113" s="80"/>
      <c r="AF113" s="219">
        <f t="shared" si="48"/>
        <v>1.459951407355921</v>
      </c>
      <c r="AG113" s="256">
        <v>4000</v>
      </c>
      <c r="AH113" s="257">
        <v>4140</v>
      </c>
      <c r="AI113" s="187">
        <f t="shared" si="43"/>
        <v>8140</v>
      </c>
      <c r="AJ113" s="190">
        <f t="shared" si="44"/>
        <v>1270</v>
      </c>
    </row>
    <row r="114" spans="1:36" x14ac:dyDescent="0.3">
      <c r="A114" s="234" t="s">
        <v>488</v>
      </c>
      <c r="B114" s="241"/>
      <c r="C114" s="142" t="s">
        <v>489</v>
      </c>
      <c r="D114" s="58"/>
      <c r="E114" s="59"/>
      <c r="F114" s="60"/>
      <c r="G114" s="61"/>
      <c r="H114" s="62"/>
      <c r="I114" s="63"/>
      <c r="J114" s="64"/>
      <c r="K114" s="154"/>
      <c r="L114" s="59"/>
      <c r="M114" s="59"/>
      <c r="N114" s="59"/>
      <c r="O114" s="66"/>
      <c r="P114" s="66"/>
      <c r="Q114" s="67"/>
      <c r="R114" s="68"/>
      <c r="S114" s="69"/>
      <c r="T114" s="70"/>
      <c r="U114" s="71"/>
      <c r="V114" s="71"/>
      <c r="W114" s="72"/>
      <c r="X114" s="73">
        <f t="shared" si="45"/>
        <v>0</v>
      </c>
      <c r="Y114" s="74">
        <f t="shared" si="46"/>
        <v>0</v>
      </c>
      <c r="Z114" s="75"/>
      <c r="AA114" s="84">
        <f t="shared" si="47"/>
        <v>0</v>
      </c>
      <c r="AB114" s="77"/>
      <c r="AC114" s="78"/>
      <c r="AD114" s="79"/>
      <c r="AE114" s="80"/>
      <c r="AF114" s="219">
        <f t="shared" si="48"/>
        <v>0</v>
      </c>
      <c r="AG114" s="64"/>
      <c r="AH114">
        <v>0</v>
      </c>
      <c r="AI114" s="187">
        <f t="shared" si="43"/>
        <v>0</v>
      </c>
      <c r="AJ114" s="190">
        <f t="shared" si="44"/>
        <v>0</v>
      </c>
    </row>
    <row r="115" spans="1:36" x14ac:dyDescent="0.3">
      <c r="A115" s="233" t="s">
        <v>490</v>
      </c>
      <c r="B115" s="150">
        <v>5</v>
      </c>
      <c r="C115" s="57" t="s">
        <v>491</v>
      </c>
      <c r="D115" s="58"/>
      <c r="E115" s="59"/>
      <c r="F115" s="60"/>
      <c r="G115" s="61"/>
      <c r="H115" s="62"/>
      <c r="I115" s="63"/>
      <c r="J115" s="64"/>
      <c r="K115" s="154"/>
      <c r="L115" s="59"/>
      <c r="M115" s="59" t="s">
        <v>57</v>
      </c>
      <c r="N115" s="59"/>
      <c r="O115" s="66"/>
      <c r="P115" s="66"/>
      <c r="Q115" s="67"/>
      <c r="R115" s="68" t="s">
        <v>58</v>
      </c>
      <c r="S115" s="69"/>
      <c r="T115" s="70">
        <v>32</v>
      </c>
      <c r="U115" s="71"/>
      <c r="V115" s="71"/>
      <c r="W115" s="72"/>
      <c r="X115" s="73">
        <f t="shared" si="45"/>
        <v>32</v>
      </c>
      <c r="Y115" s="74">
        <f t="shared" si="46"/>
        <v>3680</v>
      </c>
      <c r="Z115" s="75" t="s">
        <v>144</v>
      </c>
      <c r="AA115" s="84">
        <f t="shared" si="47"/>
        <v>3680</v>
      </c>
      <c r="AB115" s="77"/>
      <c r="AC115" s="78"/>
      <c r="AD115" s="79"/>
      <c r="AE115" s="80"/>
      <c r="AF115" s="219">
        <f t="shared" si="48"/>
        <v>0.5709480530361094</v>
      </c>
      <c r="AG115" s="64"/>
      <c r="AH115">
        <v>3680</v>
      </c>
      <c r="AI115" s="187">
        <f t="shared" si="43"/>
        <v>3680</v>
      </c>
      <c r="AJ115" s="190">
        <f t="shared" si="44"/>
        <v>0</v>
      </c>
    </row>
    <row r="116" spans="1:36" x14ac:dyDescent="0.3">
      <c r="A116" s="233" t="s">
        <v>492</v>
      </c>
      <c r="B116" s="150">
        <v>5</v>
      </c>
      <c r="C116" s="57" t="s">
        <v>493</v>
      </c>
      <c r="D116" s="58"/>
      <c r="E116" s="59"/>
      <c r="F116" s="60"/>
      <c r="G116" s="61"/>
      <c r="H116" s="62"/>
      <c r="I116" s="63"/>
      <c r="J116" s="64"/>
      <c r="K116" s="154"/>
      <c r="L116" s="59"/>
      <c r="M116" s="59" t="s">
        <v>57</v>
      </c>
      <c r="N116" s="59"/>
      <c r="O116" s="66"/>
      <c r="P116" s="66"/>
      <c r="Q116" s="67"/>
      <c r="R116" s="68" t="s">
        <v>58</v>
      </c>
      <c r="S116" s="69"/>
      <c r="T116" s="70">
        <v>40</v>
      </c>
      <c r="U116" s="71"/>
      <c r="V116" s="71"/>
      <c r="W116" s="72"/>
      <c r="X116" s="73">
        <f t="shared" si="45"/>
        <v>40</v>
      </c>
      <c r="Y116" s="74">
        <f t="shared" si="46"/>
        <v>4600</v>
      </c>
      <c r="Z116" s="75" t="s">
        <v>144</v>
      </c>
      <c r="AA116" s="84">
        <f t="shared" si="47"/>
        <v>4600</v>
      </c>
      <c r="AB116" s="77"/>
      <c r="AC116" s="78"/>
      <c r="AD116" s="79"/>
      <c r="AE116" s="80"/>
      <c r="AF116" s="219">
        <f t="shared" si="48"/>
        <v>0.71368506629513662</v>
      </c>
      <c r="AG116" s="64"/>
      <c r="AH116" s="257">
        <v>4140</v>
      </c>
      <c r="AI116" s="187">
        <f t="shared" si="43"/>
        <v>4140</v>
      </c>
      <c r="AJ116" s="190">
        <f t="shared" si="44"/>
        <v>460</v>
      </c>
    </row>
    <row r="117" spans="1:36" x14ac:dyDescent="0.3">
      <c r="A117" s="233" t="s">
        <v>494</v>
      </c>
      <c r="B117" s="150">
        <v>5</v>
      </c>
      <c r="C117" s="57" t="s">
        <v>385</v>
      </c>
      <c r="D117" s="58"/>
      <c r="E117" s="59"/>
      <c r="F117" s="60"/>
      <c r="G117" s="61"/>
      <c r="H117" s="62"/>
      <c r="I117" s="63"/>
      <c r="J117" s="64"/>
      <c r="K117" s="154"/>
      <c r="L117" s="59"/>
      <c r="M117" s="59" t="s">
        <v>57</v>
      </c>
      <c r="N117" s="59"/>
      <c r="O117" s="66"/>
      <c r="P117" s="66"/>
      <c r="Q117" s="67"/>
      <c r="R117" s="68" t="s">
        <v>58</v>
      </c>
      <c r="S117" s="69"/>
      <c r="T117" s="70">
        <v>40</v>
      </c>
      <c r="U117" s="71"/>
      <c r="V117" s="71"/>
      <c r="W117" s="72"/>
      <c r="X117" s="73">
        <f t="shared" si="45"/>
        <v>40</v>
      </c>
      <c r="Y117" s="74">
        <f t="shared" si="46"/>
        <v>4600</v>
      </c>
      <c r="Z117" s="75" t="s">
        <v>144</v>
      </c>
      <c r="AA117" s="84">
        <f t="shared" si="47"/>
        <v>4600</v>
      </c>
      <c r="AB117" s="77"/>
      <c r="AC117" s="78"/>
      <c r="AD117" s="79"/>
      <c r="AE117" s="80"/>
      <c r="AF117" s="219">
        <f t="shared" si="48"/>
        <v>0.71368506629513662</v>
      </c>
      <c r="AG117" s="64"/>
      <c r="AH117" s="257">
        <v>4140</v>
      </c>
      <c r="AI117" s="187">
        <f t="shared" si="43"/>
        <v>4140</v>
      </c>
      <c r="AJ117" s="190">
        <f t="shared" si="44"/>
        <v>460</v>
      </c>
    </row>
    <row r="118" spans="1:36" x14ac:dyDescent="0.3">
      <c r="A118" s="184"/>
      <c r="B118" s="150"/>
      <c r="C118" s="57"/>
      <c r="D118" s="58"/>
      <c r="E118" s="59"/>
      <c r="F118" s="60"/>
      <c r="G118" s="61"/>
      <c r="H118" s="62"/>
      <c r="I118" s="63"/>
      <c r="J118" s="64"/>
      <c r="K118" s="154"/>
      <c r="L118" s="59"/>
      <c r="M118" s="59"/>
      <c r="N118" s="59"/>
      <c r="O118" s="66"/>
      <c r="P118" s="66"/>
      <c r="Q118" s="67"/>
      <c r="R118" s="68"/>
      <c r="S118" s="69"/>
      <c r="T118" s="70"/>
      <c r="U118" s="71"/>
      <c r="V118" s="71"/>
      <c r="W118" s="72"/>
      <c r="X118" s="73"/>
      <c r="Y118" s="74"/>
      <c r="Z118" s="75"/>
      <c r="AA118" s="84"/>
      <c r="AB118" s="77"/>
      <c r="AC118" s="78"/>
      <c r="AD118" s="79"/>
      <c r="AE118" s="80"/>
      <c r="AF118" s="219"/>
      <c r="AG118" s="64"/>
      <c r="AI118" s="187">
        <f t="shared" si="43"/>
        <v>0</v>
      </c>
      <c r="AJ118" s="190">
        <f t="shared" si="44"/>
        <v>0</v>
      </c>
    </row>
    <row r="119" spans="1:36" x14ac:dyDescent="0.3">
      <c r="A119" s="234" t="s">
        <v>495</v>
      </c>
      <c r="B119" s="150"/>
      <c r="C119" s="142" t="s">
        <v>496</v>
      </c>
      <c r="D119" s="58"/>
      <c r="E119" s="59"/>
      <c r="F119" s="60"/>
      <c r="G119" s="61"/>
      <c r="H119" s="62"/>
      <c r="I119" s="63"/>
      <c r="J119" s="64"/>
      <c r="K119" s="154"/>
      <c r="L119" s="59"/>
      <c r="M119" s="59"/>
      <c r="N119" s="59"/>
      <c r="O119" s="66"/>
      <c r="P119" s="66"/>
      <c r="Q119" s="67"/>
      <c r="R119" s="68"/>
      <c r="S119" s="69"/>
      <c r="T119" s="70"/>
      <c r="U119" s="71"/>
      <c r="V119" s="71"/>
      <c r="W119" s="72"/>
      <c r="X119" s="73">
        <f t="shared" ref="X119:X130" si="49">SUM(T119:W119)</f>
        <v>0</v>
      </c>
      <c r="Y119" s="74">
        <f t="shared" ref="Y119:Y130" si="50">T119*115 + U119*81 + V119*77 + W119*15</f>
        <v>0</v>
      </c>
      <c r="Z119" s="75"/>
      <c r="AA119" s="84">
        <f t="shared" ref="AA119:AA130" si="51">SUM(J119,Y119)</f>
        <v>0</v>
      </c>
      <c r="AB119" s="77"/>
      <c r="AC119" s="78"/>
      <c r="AD119" s="79"/>
      <c r="AE119" s="80"/>
      <c r="AF119" s="219">
        <f t="shared" ref="AF119:AF130" si="52">AA119/$AA$208*100</f>
        <v>0</v>
      </c>
      <c r="AG119" s="64"/>
      <c r="AH119">
        <v>0</v>
      </c>
      <c r="AI119" s="187">
        <f t="shared" si="43"/>
        <v>0</v>
      </c>
      <c r="AJ119" s="190">
        <f t="shared" si="44"/>
        <v>0</v>
      </c>
    </row>
    <row r="120" spans="1:36" ht="43.2" x14ac:dyDescent="0.3">
      <c r="A120" s="233" t="s">
        <v>497</v>
      </c>
      <c r="B120" s="150">
        <v>5</v>
      </c>
      <c r="C120" s="57" t="s">
        <v>498</v>
      </c>
      <c r="D120" s="58"/>
      <c r="E120" s="59"/>
      <c r="F120" s="60"/>
      <c r="G120" s="61"/>
      <c r="H120" s="62"/>
      <c r="I120" s="63"/>
      <c r="J120" s="64">
        <v>3000</v>
      </c>
      <c r="K120" s="154"/>
      <c r="L120" s="59"/>
      <c r="M120" s="59" t="s">
        <v>57</v>
      </c>
      <c r="N120" s="59"/>
      <c r="O120" s="66"/>
      <c r="P120" s="66"/>
      <c r="Q120" s="67"/>
      <c r="R120" s="68" t="s">
        <v>58</v>
      </c>
      <c r="S120" s="254" t="s">
        <v>499</v>
      </c>
      <c r="T120" s="70">
        <v>160</v>
      </c>
      <c r="U120" s="71"/>
      <c r="V120" s="71">
        <v>40</v>
      </c>
      <c r="W120" s="72"/>
      <c r="X120" s="73">
        <f t="shared" si="49"/>
        <v>200</v>
      </c>
      <c r="Y120" s="74">
        <f t="shared" si="50"/>
        <v>21480</v>
      </c>
      <c r="Z120" s="75" t="s">
        <v>144</v>
      </c>
      <c r="AA120" s="84">
        <f t="shared" si="51"/>
        <v>24480</v>
      </c>
      <c r="AB120" s="77"/>
      <c r="AC120" s="78"/>
      <c r="AD120" s="79"/>
      <c r="AE120" s="80"/>
      <c r="AF120" s="219">
        <f t="shared" si="52"/>
        <v>3.7980457441097708</v>
      </c>
      <c r="AG120" s="64">
        <v>3000</v>
      </c>
      <c r="AH120" s="257">
        <v>19332</v>
      </c>
      <c r="AI120" s="187">
        <f t="shared" si="43"/>
        <v>22332</v>
      </c>
      <c r="AJ120" s="190">
        <f t="shared" si="44"/>
        <v>2148</v>
      </c>
    </row>
    <row r="121" spans="1:36" ht="28.8" x14ac:dyDescent="0.3">
      <c r="A121" s="233" t="s">
        <v>500</v>
      </c>
      <c r="B121" s="150">
        <v>5</v>
      </c>
      <c r="C121" s="57" t="s">
        <v>501</v>
      </c>
      <c r="D121" s="58"/>
      <c r="E121" s="59"/>
      <c r="F121" s="60"/>
      <c r="G121" s="61"/>
      <c r="H121" s="62"/>
      <c r="I121" s="63"/>
      <c r="J121" s="64">
        <f>$O$219</f>
        <v>3850</v>
      </c>
      <c r="K121" s="154"/>
      <c r="L121" s="59"/>
      <c r="M121" s="59" t="s">
        <v>57</v>
      </c>
      <c r="N121" s="59"/>
      <c r="O121" s="66"/>
      <c r="P121" s="66"/>
      <c r="Q121" s="67"/>
      <c r="R121" s="68" t="s">
        <v>81</v>
      </c>
      <c r="S121" s="69" t="s">
        <v>340</v>
      </c>
      <c r="T121" s="70">
        <v>80</v>
      </c>
      <c r="U121" s="71"/>
      <c r="V121" s="71"/>
      <c r="W121" s="72"/>
      <c r="X121" s="73">
        <f t="shared" si="49"/>
        <v>80</v>
      </c>
      <c r="Y121" s="74">
        <f t="shared" si="50"/>
        <v>9200</v>
      </c>
      <c r="Z121" s="75" t="s">
        <v>144</v>
      </c>
      <c r="AA121" s="84">
        <f t="shared" si="51"/>
        <v>13050</v>
      </c>
      <c r="AB121" s="77"/>
      <c r="AC121" s="78"/>
      <c r="AD121" s="79"/>
      <c r="AE121" s="80"/>
      <c r="AF121" s="219">
        <f t="shared" si="52"/>
        <v>2.024693503293812</v>
      </c>
      <c r="AG121" s="256">
        <v>2000</v>
      </c>
      <c r="AH121" s="257">
        <v>8280</v>
      </c>
      <c r="AI121" s="187">
        <f t="shared" si="43"/>
        <v>10280</v>
      </c>
      <c r="AJ121" s="190">
        <f t="shared" si="44"/>
        <v>2770</v>
      </c>
    </row>
    <row r="122" spans="1:36" ht="28.8" x14ac:dyDescent="0.3">
      <c r="A122" s="233" t="s">
        <v>502</v>
      </c>
      <c r="B122" s="150"/>
      <c r="C122" s="57" t="s">
        <v>503</v>
      </c>
      <c r="D122" s="58"/>
      <c r="E122" s="59"/>
      <c r="F122" s="60"/>
      <c r="G122" s="61"/>
      <c r="H122" s="62"/>
      <c r="I122" s="63"/>
      <c r="J122" s="64">
        <f>2*1576</f>
        <v>3152</v>
      </c>
      <c r="K122" s="154"/>
      <c r="L122" s="59" t="s">
        <v>57</v>
      </c>
      <c r="M122" s="59"/>
      <c r="N122" s="59"/>
      <c r="O122" s="66"/>
      <c r="P122" s="66"/>
      <c r="Q122" s="67"/>
      <c r="R122" s="68" t="s">
        <v>81</v>
      </c>
      <c r="S122" s="240" t="s">
        <v>504</v>
      </c>
      <c r="T122" s="70"/>
      <c r="U122" s="71"/>
      <c r="V122" s="71">
        <v>16</v>
      </c>
      <c r="W122" s="72"/>
      <c r="X122" s="73">
        <f t="shared" si="49"/>
        <v>16</v>
      </c>
      <c r="Y122" s="74">
        <f t="shared" si="50"/>
        <v>1232</v>
      </c>
      <c r="Z122" s="75" t="s">
        <v>144</v>
      </c>
      <c r="AA122" s="84">
        <f t="shared" si="51"/>
        <v>4384</v>
      </c>
      <c r="AB122" s="77"/>
      <c r="AC122" s="78"/>
      <c r="AD122" s="79"/>
      <c r="AE122" s="80"/>
      <c r="AF122" s="219">
        <f t="shared" si="52"/>
        <v>0.68017289796475633</v>
      </c>
      <c r="AG122" s="256">
        <v>3000</v>
      </c>
      <c r="AH122">
        <v>1232</v>
      </c>
      <c r="AI122" s="187">
        <f t="shared" si="43"/>
        <v>4232</v>
      </c>
      <c r="AJ122" s="190">
        <f t="shared" si="44"/>
        <v>152</v>
      </c>
    </row>
    <row r="123" spans="1:36" ht="72" x14ac:dyDescent="0.3">
      <c r="A123" s="233" t="s">
        <v>505</v>
      </c>
      <c r="B123" s="150">
        <v>5</v>
      </c>
      <c r="C123" s="57" t="s">
        <v>506</v>
      </c>
      <c r="D123" s="58"/>
      <c r="E123" s="59"/>
      <c r="F123" s="60"/>
      <c r="G123" s="61"/>
      <c r="H123" s="62"/>
      <c r="I123" s="63"/>
      <c r="J123" s="64">
        <v>5083</v>
      </c>
      <c r="K123" s="154"/>
      <c r="L123" s="59" t="s">
        <v>57</v>
      </c>
      <c r="M123" s="59"/>
      <c r="N123" s="59"/>
      <c r="O123" s="66"/>
      <c r="P123" s="66"/>
      <c r="Q123" s="67"/>
      <c r="R123" s="68" t="s">
        <v>81</v>
      </c>
      <c r="S123" s="240" t="s">
        <v>507</v>
      </c>
      <c r="T123" s="70">
        <v>16</v>
      </c>
      <c r="U123" s="71"/>
      <c r="V123" s="71"/>
      <c r="W123" s="72"/>
      <c r="X123" s="73">
        <f t="shared" si="49"/>
        <v>16</v>
      </c>
      <c r="Y123" s="74">
        <f t="shared" si="50"/>
        <v>1840</v>
      </c>
      <c r="Z123" s="75" t="s">
        <v>144</v>
      </c>
      <c r="AA123" s="84">
        <f t="shared" si="51"/>
        <v>6923</v>
      </c>
      <c r="AB123" s="77"/>
      <c r="AC123" s="78"/>
      <c r="AD123" s="79"/>
      <c r="AE123" s="80"/>
      <c r="AF123" s="219">
        <f t="shared" si="52"/>
        <v>1.0740960247741806</v>
      </c>
      <c r="AG123" s="256">
        <v>6000</v>
      </c>
      <c r="AH123">
        <v>1840</v>
      </c>
      <c r="AI123" s="187">
        <f t="shared" si="43"/>
        <v>7840</v>
      </c>
      <c r="AJ123" s="190">
        <f t="shared" si="44"/>
        <v>-917</v>
      </c>
    </row>
    <row r="124" spans="1:36" x14ac:dyDescent="0.3">
      <c r="A124" s="233" t="s">
        <v>508</v>
      </c>
      <c r="B124" s="150">
        <v>5</v>
      </c>
      <c r="C124" s="57" t="s">
        <v>509</v>
      </c>
      <c r="D124" s="58"/>
      <c r="E124" s="59"/>
      <c r="F124" s="60"/>
      <c r="G124" s="61"/>
      <c r="H124" s="62"/>
      <c r="I124" s="63"/>
      <c r="J124" s="64"/>
      <c r="K124" s="154"/>
      <c r="L124" s="59"/>
      <c r="M124" s="59" t="s">
        <v>57</v>
      </c>
      <c r="N124" s="59"/>
      <c r="O124" s="66"/>
      <c r="P124" s="66"/>
      <c r="Q124" s="67"/>
      <c r="R124" s="68" t="s">
        <v>58</v>
      </c>
      <c r="S124" s="254"/>
      <c r="T124" s="70">
        <v>60</v>
      </c>
      <c r="U124" s="71"/>
      <c r="V124" s="71"/>
      <c r="W124" s="72"/>
      <c r="X124" s="73">
        <f t="shared" si="49"/>
        <v>60</v>
      </c>
      <c r="Y124" s="74">
        <f t="shared" si="50"/>
        <v>6900</v>
      </c>
      <c r="Z124" s="75" t="s">
        <v>144</v>
      </c>
      <c r="AA124" s="84">
        <f t="shared" si="51"/>
        <v>6900</v>
      </c>
      <c r="AB124" s="77"/>
      <c r="AC124" s="78"/>
      <c r="AD124" s="79"/>
      <c r="AE124" s="80"/>
      <c r="AF124" s="219">
        <f t="shared" si="52"/>
        <v>1.070527599442705</v>
      </c>
      <c r="AG124" s="64"/>
      <c r="AH124" s="257">
        <v>6210</v>
      </c>
      <c r="AI124" s="187">
        <f t="shared" si="43"/>
        <v>6210</v>
      </c>
      <c r="AJ124" s="190">
        <f t="shared" si="44"/>
        <v>690</v>
      </c>
    </row>
    <row r="125" spans="1:36" ht="43.2" x14ac:dyDescent="0.3">
      <c r="A125" s="233" t="s">
        <v>510</v>
      </c>
      <c r="B125" s="150">
        <v>5</v>
      </c>
      <c r="C125" s="57" t="s">
        <v>511</v>
      </c>
      <c r="D125" s="58"/>
      <c r="E125" s="59"/>
      <c r="F125" s="60"/>
      <c r="G125" s="61"/>
      <c r="H125" s="62"/>
      <c r="I125" s="63"/>
      <c r="J125" s="64">
        <v>1500</v>
      </c>
      <c r="K125" s="154"/>
      <c r="L125" s="59"/>
      <c r="M125" s="59" t="s">
        <v>57</v>
      </c>
      <c r="N125" s="59"/>
      <c r="O125" s="66"/>
      <c r="P125" s="66"/>
      <c r="Q125" s="67"/>
      <c r="R125" s="68" t="s">
        <v>58</v>
      </c>
      <c r="S125" s="255" t="s">
        <v>512</v>
      </c>
      <c r="T125" s="70">
        <v>60</v>
      </c>
      <c r="U125" s="71"/>
      <c r="V125" s="71"/>
      <c r="W125" s="72"/>
      <c r="X125" s="73">
        <f t="shared" si="49"/>
        <v>60</v>
      </c>
      <c r="Y125" s="74">
        <f t="shared" si="50"/>
        <v>6900</v>
      </c>
      <c r="Z125" s="75" t="s">
        <v>144</v>
      </c>
      <c r="AA125" s="84">
        <f t="shared" si="51"/>
        <v>8400</v>
      </c>
      <c r="AB125" s="77"/>
      <c r="AC125" s="78"/>
      <c r="AD125" s="79"/>
      <c r="AE125" s="80"/>
      <c r="AF125" s="219">
        <f t="shared" si="52"/>
        <v>1.3032509906259018</v>
      </c>
      <c r="AG125" s="256">
        <v>2500</v>
      </c>
      <c r="AH125" s="257">
        <v>6210</v>
      </c>
      <c r="AI125" s="187">
        <f t="shared" si="43"/>
        <v>8710</v>
      </c>
      <c r="AJ125" s="190">
        <f t="shared" si="44"/>
        <v>-310</v>
      </c>
    </row>
    <row r="126" spans="1:36" x14ac:dyDescent="0.3">
      <c r="A126" s="234" t="s">
        <v>513</v>
      </c>
      <c r="B126" s="241"/>
      <c r="C126" s="142" t="s">
        <v>514</v>
      </c>
      <c r="D126" s="58"/>
      <c r="E126" s="59"/>
      <c r="F126" s="60"/>
      <c r="G126" s="61"/>
      <c r="H126" s="62"/>
      <c r="I126" s="63"/>
      <c r="J126" s="64"/>
      <c r="K126" s="154"/>
      <c r="L126" s="59"/>
      <c r="M126" s="59"/>
      <c r="N126" s="59"/>
      <c r="O126" s="66"/>
      <c r="P126" s="66"/>
      <c r="Q126" s="67"/>
      <c r="R126" s="68"/>
      <c r="S126" s="69"/>
      <c r="T126" s="70"/>
      <c r="U126" s="71"/>
      <c r="V126" s="71"/>
      <c r="W126" s="72"/>
      <c r="X126" s="73">
        <f t="shared" si="49"/>
        <v>0</v>
      </c>
      <c r="Y126" s="74">
        <f t="shared" si="50"/>
        <v>0</v>
      </c>
      <c r="Z126" s="75"/>
      <c r="AA126" s="84">
        <f t="shared" si="51"/>
        <v>0</v>
      </c>
      <c r="AB126" s="77"/>
      <c r="AC126" s="78"/>
      <c r="AD126" s="79"/>
      <c r="AE126" s="80"/>
      <c r="AF126" s="219">
        <f t="shared" si="52"/>
        <v>0</v>
      </c>
      <c r="AG126" s="64"/>
      <c r="AH126">
        <v>0</v>
      </c>
      <c r="AI126" s="187">
        <f t="shared" si="43"/>
        <v>0</v>
      </c>
      <c r="AJ126" s="190">
        <f t="shared" si="44"/>
        <v>0</v>
      </c>
    </row>
    <row r="127" spans="1:36" ht="28.8" x14ac:dyDescent="0.3">
      <c r="A127" s="233" t="s">
        <v>515</v>
      </c>
      <c r="B127" s="150">
        <v>5</v>
      </c>
      <c r="C127" s="57" t="s">
        <v>516</v>
      </c>
      <c r="D127" s="58"/>
      <c r="E127" s="59"/>
      <c r="F127" s="60"/>
      <c r="G127" s="61"/>
      <c r="H127" s="62"/>
      <c r="I127" s="63"/>
      <c r="J127" s="64"/>
      <c r="K127" s="154"/>
      <c r="L127" s="59"/>
      <c r="M127" s="59" t="s">
        <v>57</v>
      </c>
      <c r="N127" s="59"/>
      <c r="O127" s="66"/>
      <c r="P127" s="66"/>
      <c r="Q127" s="67"/>
      <c r="R127" s="68" t="s">
        <v>58</v>
      </c>
      <c r="S127" s="69"/>
      <c r="T127" s="70">
        <v>36</v>
      </c>
      <c r="U127" s="71"/>
      <c r="V127" s="71"/>
      <c r="W127" s="72"/>
      <c r="X127" s="73">
        <f t="shared" si="49"/>
        <v>36</v>
      </c>
      <c r="Y127" s="74">
        <f t="shared" si="50"/>
        <v>4140</v>
      </c>
      <c r="Z127" s="75" t="s">
        <v>144</v>
      </c>
      <c r="AA127" s="84">
        <f t="shared" si="51"/>
        <v>4140</v>
      </c>
      <c r="AB127" s="77"/>
      <c r="AC127" s="78"/>
      <c r="AD127" s="79"/>
      <c r="AE127" s="80"/>
      <c r="AF127" s="219">
        <f t="shared" si="52"/>
        <v>0.64231655966562307</v>
      </c>
      <c r="AG127" s="64"/>
      <c r="AH127">
        <v>4140</v>
      </c>
      <c r="AI127" s="187">
        <f t="shared" si="43"/>
        <v>4140</v>
      </c>
      <c r="AJ127" s="190">
        <f t="shared" si="44"/>
        <v>0</v>
      </c>
    </row>
    <row r="128" spans="1:36" x14ac:dyDescent="0.3">
      <c r="A128" s="233" t="s">
        <v>517</v>
      </c>
      <c r="B128" s="150">
        <v>5</v>
      </c>
      <c r="C128" s="57" t="s">
        <v>518</v>
      </c>
      <c r="D128" s="58"/>
      <c r="E128" s="59"/>
      <c r="F128" s="60"/>
      <c r="G128" s="61"/>
      <c r="H128" s="62"/>
      <c r="I128" s="63"/>
      <c r="J128" s="64"/>
      <c r="K128" s="154"/>
      <c r="L128" s="59"/>
      <c r="M128" s="59" t="s">
        <v>57</v>
      </c>
      <c r="N128" s="59"/>
      <c r="O128" s="66"/>
      <c r="P128" s="66"/>
      <c r="Q128" s="67"/>
      <c r="R128" s="68" t="s">
        <v>58</v>
      </c>
      <c r="S128" s="69"/>
      <c r="T128" s="70">
        <v>16</v>
      </c>
      <c r="U128" s="71"/>
      <c r="V128" s="71"/>
      <c r="W128" s="72"/>
      <c r="X128" s="73">
        <f t="shared" si="49"/>
        <v>16</v>
      </c>
      <c r="Y128" s="74">
        <f t="shared" si="50"/>
        <v>1840</v>
      </c>
      <c r="Z128" s="75" t="s">
        <v>144</v>
      </c>
      <c r="AA128" s="84">
        <f t="shared" si="51"/>
        <v>1840</v>
      </c>
      <c r="AB128" s="77"/>
      <c r="AC128" s="78"/>
      <c r="AD128" s="79"/>
      <c r="AE128" s="80"/>
      <c r="AF128" s="219">
        <f t="shared" si="52"/>
        <v>0.2854740265180547</v>
      </c>
      <c r="AG128" s="64"/>
      <c r="AH128">
        <v>1840</v>
      </c>
      <c r="AI128" s="187">
        <f t="shared" si="43"/>
        <v>1840</v>
      </c>
      <c r="AJ128" s="190">
        <f t="shared" si="44"/>
        <v>0</v>
      </c>
    </row>
    <row r="129" spans="1:36" x14ac:dyDescent="0.3">
      <c r="A129" s="233" t="s">
        <v>519</v>
      </c>
      <c r="B129" s="150">
        <v>5</v>
      </c>
      <c r="C129" s="57" t="s">
        <v>385</v>
      </c>
      <c r="D129" s="58"/>
      <c r="E129" s="59"/>
      <c r="F129" s="60"/>
      <c r="G129" s="61"/>
      <c r="H129" s="62"/>
      <c r="I129" s="63"/>
      <c r="J129" s="64"/>
      <c r="K129" s="154"/>
      <c r="L129" s="59"/>
      <c r="M129" s="59" t="s">
        <v>57</v>
      </c>
      <c r="N129" s="59"/>
      <c r="O129" s="66"/>
      <c r="P129" s="66"/>
      <c r="Q129" s="67"/>
      <c r="R129" s="68" t="s">
        <v>58</v>
      </c>
      <c r="S129" s="69"/>
      <c r="T129" s="70">
        <v>36</v>
      </c>
      <c r="U129" s="71"/>
      <c r="V129" s="71"/>
      <c r="W129" s="72"/>
      <c r="X129" s="73">
        <f t="shared" si="49"/>
        <v>36</v>
      </c>
      <c r="Y129" s="74">
        <f t="shared" si="50"/>
        <v>4140</v>
      </c>
      <c r="Z129" s="75" t="s">
        <v>144</v>
      </c>
      <c r="AA129" s="84">
        <f t="shared" si="51"/>
        <v>4140</v>
      </c>
      <c r="AB129" s="77"/>
      <c r="AC129" s="78"/>
      <c r="AD129" s="79"/>
      <c r="AE129" s="80"/>
      <c r="AF129" s="219">
        <f t="shared" si="52"/>
        <v>0.64231655966562307</v>
      </c>
      <c r="AG129" s="64"/>
      <c r="AH129">
        <v>4140</v>
      </c>
      <c r="AI129" s="187">
        <f t="shared" si="43"/>
        <v>4140</v>
      </c>
      <c r="AJ129" s="190">
        <f t="shared" si="44"/>
        <v>0</v>
      </c>
    </row>
    <row r="130" spans="1:36" x14ac:dyDescent="0.3">
      <c r="A130" s="233" t="s">
        <v>520</v>
      </c>
      <c r="B130" s="150">
        <v>5</v>
      </c>
      <c r="C130" s="57" t="s">
        <v>312</v>
      </c>
      <c r="D130" s="58"/>
      <c r="E130" s="59"/>
      <c r="F130" s="60"/>
      <c r="G130" s="61"/>
      <c r="H130" s="62"/>
      <c r="I130" s="63"/>
      <c r="J130" s="64"/>
      <c r="K130" s="154"/>
      <c r="L130" s="59"/>
      <c r="M130" s="59" t="s">
        <v>57</v>
      </c>
      <c r="N130" s="59"/>
      <c r="O130" s="66"/>
      <c r="P130" s="66"/>
      <c r="Q130" s="67"/>
      <c r="R130" s="68" t="s">
        <v>58</v>
      </c>
      <c r="S130" s="69"/>
      <c r="T130" s="70">
        <v>20</v>
      </c>
      <c r="U130" s="71"/>
      <c r="V130" s="71"/>
      <c r="W130" s="72"/>
      <c r="X130" s="73">
        <f t="shared" si="49"/>
        <v>20</v>
      </c>
      <c r="Y130" s="74">
        <f t="shared" si="50"/>
        <v>2300</v>
      </c>
      <c r="Z130" s="75" t="s">
        <v>144</v>
      </c>
      <c r="AA130" s="84">
        <f t="shared" si="51"/>
        <v>2300</v>
      </c>
      <c r="AB130" s="77"/>
      <c r="AC130" s="78"/>
      <c r="AD130" s="79"/>
      <c r="AE130" s="80"/>
      <c r="AF130" s="219">
        <f t="shared" si="52"/>
        <v>0.35684253314756831</v>
      </c>
      <c r="AG130" s="64"/>
      <c r="AH130">
        <v>2300</v>
      </c>
      <c r="AI130" s="187">
        <f t="shared" si="43"/>
        <v>2300</v>
      </c>
      <c r="AJ130" s="190">
        <f t="shared" si="44"/>
        <v>0</v>
      </c>
    </row>
    <row r="131" spans="1:36" x14ac:dyDescent="0.3">
      <c r="A131" s="184"/>
      <c r="B131" s="150"/>
      <c r="C131" s="57"/>
      <c r="D131" s="58"/>
      <c r="E131" s="59"/>
      <c r="F131" s="60"/>
      <c r="G131" s="61"/>
      <c r="H131" s="62"/>
      <c r="I131" s="63"/>
      <c r="J131" s="64"/>
      <c r="K131" s="154"/>
      <c r="L131" s="59"/>
      <c r="M131" s="59"/>
      <c r="N131" s="59"/>
      <c r="O131" s="66"/>
      <c r="P131" s="66"/>
      <c r="Q131" s="67"/>
      <c r="R131" s="68"/>
      <c r="S131" s="69"/>
      <c r="T131" s="70"/>
      <c r="U131" s="71"/>
      <c r="V131" s="71"/>
      <c r="W131" s="72"/>
      <c r="X131" s="73"/>
      <c r="Y131" s="74"/>
      <c r="Z131" s="75"/>
      <c r="AA131" s="84"/>
      <c r="AB131" s="77"/>
      <c r="AC131" s="78"/>
      <c r="AD131" s="79"/>
      <c r="AE131" s="80"/>
      <c r="AF131" s="219"/>
      <c r="AG131" s="64"/>
      <c r="AI131" s="187">
        <f t="shared" si="43"/>
        <v>0</v>
      </c>
      <c r="AJ131" s="190">
        <f t="shared" si="44"/>
        <v>0</v>
      </c>
    </row>
    <row r="132" spans="1:36" x14ac:dyDescent="0.3">
      <c r="A132" s="234" t="s">
        <v>521</v>
      </c>
      <c r="B132" s="150"/>
      <c r="C132" s="142" t="s">
        <v>522</v>
      </c>
      <c r="D132" s="58"/>
      <c r="E132" s="59"/>
      <c r="F132" s="60"/>
      <c r="G132" s="61"/>
      <c r="H132" s="62"/>
      <c r="I132" s="63"/>
      <c r="J132" s="64"/>
      <c r="K132" s="154"/>
      <c r="L132" s="59"/>
      <c r="M132" s="59"/>
      <c r="N132" s="59"/>
      <c r="O132" s="66"/>
      <c r="P132" s="66"/>
      <c r="Q132" s="67"/>
      <c r="R132" s="68"/>
      <c r="S132" s="69"/>
      <c r="T132" s="70"/>
      <c r="U132" s="71"/>
      <c r="V132" s="71"/>
      <c r="W132" s="72"/>
      <c r="X132" s="73">
        <f t="shared" ref="X132:X140" si="53">SUM(T132:W132)</f>
        <v>0</v>
      </c>
      <c r="Y132" s="74">
        <f t="shared" ref="Y132:Y140" si="54">T132*115 + U132*81 + V132*77 + W132*15</f>
        <v>0</v>
      </c>
      <c r="Z132" s="75"/>
      <c r="AA132" s="84">
        <f t="shared" ref="AA132:AA140" si="55">SUM(J132,Y132)</f>
        <v>0</v>
      </c>
      <c r="AB132" s="77"/>
      <c r="AC132" s="78"/>
      <c r="AD132" s="79"/>
      <c r="AE132" s="80"/>
      <c r="AF132" s="219">
        <f t="shared" ref="AF132:AF140" si="56">AA132/$AA$208*100</f>
        <v>0</v>
      </c>
      <c r="AG132" s="64"/>
      <c r="AH132">
        <v>0</v>
      </c>
      <c r="AI132" s="187">
        <f t="shared" si="43"/>
        <v>0</v>
      </c>
      <c r="AJ132" s="190">
        <f t="shared" si="44"/>
        <v>0</v>
      </c>
    </row>
    <row r="133" spans="1:36" x14ac:dyDescent="0.3">
      <c r="A133" s="233" t="s">
        <v>523</v>
      </c>
      <c r="B133" s="150">
        <v>5</v>
      </c>
      <c r="C133" s="57" t="s">
        <v>524</v>
      </c>
      <c r="D133" s="58"/>
      <c r="E133" s="59"/>
      <c r="F133" s="60"/>
      <c r="G133" s="61"/>
      <c r="H133" s="62"/>
      <c r="I133" s="63"/>
      <c r="J133" s="64">
        <f>$O$219</f>
        <v>3850</v>
      </c>
      <c r="K133" s="154"/>
      <c r="L133" s="59"/>
      <c r="M133" s="59" t="s">
        <v>57</v>
      </c>
      <c r="N133" s="59"/>
      <c r="O133" s="66"/>
      <c r="P133" s="66"/>
      <c r="Q133" s="67"/>
      <c r="R133" s="68" t="s">
        <v>81</v>
      </c>
      <c r="S133" s="69" t="s">
        <v>340</v>
      </c>
      <c r="T133" s="70">
        <v>40</v>
      </c>
      <c r="U133" s="71"/>
      <c r="V133" s="71">
        <v>40</v>
      </c>
      <c r="W133" s="72"/>
      <c r="X133" s="73">
        <f t="shared" si="53"/>
        <v>80</v>
      </c>
      <c r="Y133" s="74">
        <f t="shared" si="54"/>
        <v>7680</v>
      </c>
      <c r="Z133" s="75" t="s">
        <v>144</v>
      </c>
      <c r="AA133" s="84">
        <f t="shared" si="55"/>
        <v>11530</v>
      </c>
      <c r="AB133" s="77"/>
      <c r="AC133" s="78"/>
      <c r="AD133" s="79"/>
      <c r="AE133" s="80"/>
      <c r="AF133" s="219">
        <f t="shared" si="56"/>
        <v>1.7888671335615058</v>
      </c>
      <c r="AG133" s="285">
        <v>4000</v>
      </c>
      <c r="AH133" s="257">
        <v>6912</v>
      </c>
      <c r="AI133" s="187">
        <f t="shared" si="43"/>
        <v>10912</v>
      </c>
      <c r="AJ133" s="190">
        <f t="shared" si="44"/>
        <v>618</v>
      </c>
    </row>
    <row r="134" spans="1:36" x14ac:dyDescent="0.3">
      <c r="A134" s="234" t="s">
        <v>525</v>
      </c>
      <c r="B134" s="241"/>
      <c r="C134" s="142" t="s">
        <v>526</v>
      </c>
      <c r="D134" s="58"/>
      <c r="E134" s="59"/>
      <c r="F134" s="60"/>
      <c r="G134" s="61"/>
      <c r="H134" s="62"/>
      <c r="I134" s="63"/>
      <c r="J134" s="64"/>
      <c r="K134" s="154"/>
      <c r="L134" s="59"/>
      <c r="M134" s="59"/>
      <c r="N134" s="59"/>
      <c r="O134" s="66"/>
      <c r="P134" s="66"/>
      <c r="Q134" s="67"/>
      <c r="R134" s="68"/>
      <c r="S134" s="69"/>
      <c r="T134" s="70"/>
      <c r="U134" s="71"/>
      <c r="V134" s="71"/>
      <c r="W134" s="72"/>
      <c r="X134" s="73">
        <f t="shared" si="53"/>
        <v>0</v>
      </c>
      <c r="Y134" s="74">
        <f t="shared" si="54"/>
        <v>0</v>
      </c>
      <c r="Z134" s="75"/>
      <c r="AA134" s="84">
        <f t="shared" si="55"/>
        <v>0</v>
      </c>
      <c r="AB134" s="77"/>
      <c r="AC134" s="78"/>
      <c r="AD134" s="79"/>
      <c r="AE134" s="80"/>
      <c r="AF134" s="219">
        <f t="shared" si="56"/>
        <v>0</v>
      </c>
      <c r="AG134" s="64"/>
      <c r="AH134">
        <v>0</v>
      </c>
      <c r="AI134" s="187">
        <f t="shared" si="43"/>
        <v>0</v>
      </c>
      <c r="AJ134" s="190">
        <f t="shared" si="44"/>
        <v>0</v>
      </c>
    </row>
    <row r="135" spans="1:36" ht="28.8" x14ac:dyDescent="0.3">
      <c r="A135" s="233" t="s">
        <v>527</v>
      </c>
      <c r="B135" s="150">
        <v>5</v>
      </c>
      <c r="C135" s="57" t="s">
        <v>528</v>
      </c>
      <c r="D135" s="58"/>
      <c r="E135" s="59"/>
      <c r="F135" s="60"/>
      <c r="G135" s="61"/>
      <c r="H135" s="62"/>
      <c r="I135" s="63"/>
      <c r="J135" s="64"/>
      <c r="K135" s="154"/>
      <c r="L135" s="59"/>
      <c r="M135" s="59" t="s">
        <v>57</v>
      </c>
      <c r="N135" s="59"/>
      <c r="O135" s="66"/>
      <c r="P135" s="66"/>
      <c r="Q135" s="67"/>
      <c r="R135" s="68" t="s">
        <v>58</v>
      </c>
      <c r="S135" s="69"/>
      <c r="T135" s="70">
        <v>40</v>
      </c>
      <c r="U135" s="71"/>
      <c r="V135" s="71"/>
      <c r="W135" s="72"/>
      <c r="X135" s="73">
        <f t="shared" si="53"/>
        <v>40</v>
      </c>
      <c r="Y135" s="74">
        <f t="shared" si="54"/>
        <v>4600</v>
      </c>
      <c r="Z135" s="75" t="s">
        <v>144</v>
      </c>
      <c r="AA135" s="84">
        <f t="shared" si="55"/>
        <v>4600</v>
      </c>
      <c r="AB135" s="77"/>
      <c r="AC135" s="78"/>
      <c r="AD135" s="79"/>
      <c r="AE135" s="80"/>
      <c r="AF135" s="219">
        <f t="shared" si="56"/>
        <v>0.71368506629513662</v>
      </c>
      <c r="AG135" s="64"/>
      <c r="AH135" s="257">
        <v>3680</v>
      </c>
      <c r="AI135" s="187">
        <f t="shared" si="43"/>
        <v>3680</v>
      </c>
      <c r="AJ135" s="190">
        <f t="shared" si="44"/>
        <v>920</v>
      </c>
    </row>
    <row r="136" spans="1:36" ht="28.8" x14ac:dyDescent="0.3">
      <c r="A136" s="233" t="s">
        <v>529</v>
      </c>
      <c r="B136" s="150">
        <v>5</v>
      </c>
      <c r="C136" s="57" t="s">
        <v>530</v>
      </c>
      <c r="D136" s="58"/>
      <c r="E136" s="59"/>
      <c r="F136" s="60"/>
      <c r="G136" s="61"/>
      <c r="H136" s="62"/>
      <c r="I136" s="63"/>
      <c r="J136" s="64"/>
      <c r="K136" s="154"/>
      <c r="L136" s="59"/>
      <c r="M136" s="59" t="s">
        <v>57</v>
      </c>
      <c r="N136" s="59"/>
      <c r="O136" s="66"/>
      <c r="P136" s="66"/>
      <c r="Q136" s="67"/>
      <c r="R136" s="68" t="s">
        <v>58</v>
      </c>
      <c r="S136" s="69"/>
      <c r="T136" s="70">
        <v>40</v>
      </c>
      <c r="U136" s="71"/>
      <c r="V136" s="71"/>
      <c r="W136" s="72"/>
      <c r="X136" s="73">
        <f t="shared" si="53"/>
        <v>40</v>
      </c>
      <c r="Y136" s="74">
        <f t="shared" si="54"/>
        <v>4600</v>
      </c>
      <c r="Z136" s="75" t="s">
        <v>144</v>
      </c>
      <c r="AA136" s="84">
        <f t="shared" si="55"/>
        <v>4600</v>
      </c>
      <c r="AB136" s="77"/>
      <c r="AC136" s="78"/>
      <c r="AD136" s="79"/>
      <c r="AE136" s="80"/>
      <c r="AF136" s="219">
        <f t="shared" si="56"/>
        <v>0.71368506629513662</v>
      </c>
      <c r="AG136" s="64"/>
      <c r="AH136" s="257">
        <v>3680</v>
      </c>
      <c r="AI136" s="187">
        <f t="shared" si="43"/>
        <v>3680</v>
      </c>
      <c r="AJ136" s="190">
        <f t="shared" si="44"/>
        <v>920</v>
      </c>
    </row>
    <row r="137" spans="1:36" x14ac:dyDescent="0.3">
      <c r="A137" s="233" t="s">
        <v>531</v>
      </c>
      <c r="B137" s="150">
        <v>5</v>
      </c>
      <c r="C137" s="57" t="s">
        <v>532</v>
      </c>
      <c r="D137" s="58"/>
      <c r="E137" s="59"/>
      <c r="F137" s="60"/>
      <c r="G137" s="61"/>
      <c r="H137" s="62"/>
      <c r="I137" s="63"/>
      <c r="J137" s="64"/>
      <c r="K137" s="154"/>
      <c r="L137" s="59"/>
      <c r="M137" s="59" t="s">
        <v>57</v>
      </c>
      <c r="N137" s="59"/>
      <c r="O137" s="66"/>
      <c r="P137" s="66"/>
      <c r="Q137" s="67"/>
      <c r="R137" s="68" t="s">
        <v>58</v>
      </c>
      <c r="S137" s="69"/>
      <c r="T137" s="70">
        <v>8</v>
      </c>
      <c r="U137" s="71"/>
      <c r="V137" s="71"/>
      <c r="W137" s="72"/>
      <c r="X137" s="73">
        <f t="shared" si="53"/>
        <v>8</v>
      </c>
      <c r="Y137" s="74">
        <f t="shared" si="54"/>
        <v>920</v>
      </c>
      <c r="Z137" s="75" t="s">
        <v>144</v>
      </c>
      <c r="AA137" s="84">
        <f t="shared" si="55"/>
        <v>920</v>
      </c>
      <c r="AB137" s="77"/>
      <c r="AC137" s="78"/>
      <c r="AD137" s="79"/>
      <c r="AE137" s="80"/>
      <c r="AF137" s="219">
        <f t="shared" si="56"/>
        <v>0.14273701325902735</v>
      </c>
      <c r="AG137" s="64"/>
      <c r="AH137">
        <v>920</v>
      </c>
      <c r="AI137" s="187">
        <f t="shared" si="43"/>
        <v>920</v>
      </c>
      <c r="AJ137" s="190">
        <f t="shared" si="44"/>
        <v>0</v>
      </c>
    </row>
    <row r="138" spans="1:36" x14ac:dyDescent="0.3">
      <c r="A138" s="233" t="s">
        <v>533</v>
      </c>
      <c r="B138" s="150">
        <v>5</v>
      </c>
      <c r="C138" s="57" t="s">
        <v>534</v>
      </c>
      <c r="D138" s="58"/>
      <c r="E138" s="59"/>
      <c r="F138" s="60"/>
      <c r="G138" s="61"/>
      <c r="H138" s="62"/>
      <c r="I138" s="63"/>
      <c r="J138" s="64"/>
      <c r="K138" s="154"/>
      <c r="L138" s="59"/>
      <c r="M138" s="59" t="s">
        <v>57</v>
      </c>
      <c r="N138" s="59"/>
      <c r="O138" s="66"/>
      <c r="P138" s="66"/>
      <c r="Q138" s="67"/>
      <c r="R138" s="68" t="s">
        <v>58</v>
      </c>
      <c r="S138" s="69"/>
      <c r="T138" s="70">
        <v>10</v>
      </c>
      <c r="U138" s="71"/>
      <c r="V138" s="71"/>
      <c r="W138" s="72"/>
      <c r="X138" s="73">
        <f t="shared" si="53"/>
        <v>10</v>
      </c>
      <c r="Y138" s="74">
        <f t="shared" si="54"/>
        <v>1150</v>
      </c>
      <c r="Z138" s="75" t="s">
        <v>144</v>
      </c>
      <c r="AA138" s="84">
        <f t="shared" si="55"/>
        <v>1150</v>
      </c>
      <c r="AB138" s="77"/>
      <c r="AC138" s="78"/>
      <c r="AD138" s="79"/>
      <c r="AE138" s="80"/>
      <c r="AF138" s="219">
        <f t="shared" si="56"/>
        <v>0.17842126657378415</v>
      </c>
      <c r="AG138" s="64"/>
      <c r="AH138">
        <v>1150</v>
      </c>
      <c r="AI138" s="187">
        <f t="shared" si="43"/>
        <v>1150</v>
      </c>
      <c r="AJ138" s="190">
        <f t="shared" si="44"/>
        <v>0</v>
      </c>
    </row>
    <row r="139" spans="1:36" x14ac:dyDescent="0.3">
      <c r="A139" s="233" t="s">
        <v>535</v>
      </c>
      <c r="B139" s="150">
        <v>5</v>
      </c>
      <c r="C139" s="57" t="s">
        <v>536</v>
      </c>
      <c r="D139" s="58"/>
      <c r="E139" s="59"/>
      <c r="F139" s="60"/>
      <c r="G139" s="61"/>
      <c r="H139" s="62"/>
      <c r="I139" s="63"/>
      <c r="J139" s="64"/>
      <c r="K139" s="154"/>
      <c r="L139" s="59"/>
      <c r="M139" s="59" t="s">
        <v>57</v>
      </c>
      <c r="N139" s="59"/>
      <c r="O139" s="66"/>
      <c r="P139" s="66"/>
      <c r="Q139" s="67"/>
      <c r="R139" s="68" t="s">
        <v>58</v>
      </c>
      <c r="S139" s="69"/>
      <c r="T139" s="70">
        <v>20</v>
      </c>
      <c r="U139" s="71"/>
      <c r="V139" s="71"/>
      <c r="W139" s="72"/>
      <c r="X139" s="73">
        <f t="shared" si="53"/>
        <v>20</v>
      </c>
      <c r="Y139" s="74">
        <f t="shared" si="54"/>
        <v>2300</v>
      </c>
      <c r="Z139" s="75" t="s">
        <v>144</v>
      </c>
      <c r="AA139" s="84">
        <f t="shared" si="55"/>
        <v>2300</v>
      </c>
      <c r="AB139" s="77"/>
      <c r="AC139" s="78"/>
      <c r="AD139" s="79"/>
      <c r="AE139" s="80"/>
      <c r="AF139" s="219">
        <f t="shared" si="56"/>
        <v>0.35684253314756831</v>
      </c>
      <c r="AG139" s="64"/>
      <c r="AH139">
        <v>2300</v>
      </c>
      <c r="AI139" s="187">
        <f t="shared" si="43"/>
        <v>2300</v>
      </c>
      <c r="AJ139" s="190">
        <f t="shared" si="44"/>
        <v>0</v>
      </c>
    </row>
    <row r="140" spans="1:36" x14ac:dyDescent="0.3">
      <c r="A140" s="233" t="s">
        <v>537</v>
      </c>
      <c r="B140" s="150">
        <v>5</v>
      </c>
      <c r="C140" s="57" t="s">
        <v>385</v>
      </c>
      <c r="D140" s="58"/>
      <c r="E140" s="59"/>
      <c r="F140" s="60"/>
      <c r="G140" s="61"/>
      <c r="H140" s="62"/>
      <c r="I140" s="63"/>
      <c r="J140" s="64"/>
      <c r="K140" s="154"/>
      <c r="L140" s="59"/>
      <c r="M140" s="59" t="s">
        <v>57</v>
      </c>
      <c r="N140" s="59"/>
      <c r="O140" s="66"/>
      <c r="P140" s="66"/>
      <c r="Q140" s="67"/>
      <c r="R140" s="68" t="s">
        <v>58</v>
      </c>
      <c r="S140" s="69"/>
      <c r="T140" s="70">
        <v>40</v>
      </c>
      <c r="U140" s="71"/>
      <c r="V140" s="71"/>
      <c r="W140" s="72"/>
      <c r="X140" s="73">
        <f t="shared" si="53"/>
        <v>40</v>
      </c>
      <c r="Y140" s="74">
        <f t="shared" si="54"/>
        <v>4600</v>
      </c>
      <c r="Z140" s="75" t="s">
        <v>144</v>
      </c>
      <c r="AA140" s="84">
        <f t="shared" si="55"/>
        <v>4600</v>
      </c>
      <c r="AB140" s="77"/>
      <c r="AC140" s="78"/>
      <c r="AD140" s="79"/>
      <c r="AE140" s="80"/>
      <c r="AF140" s="219">
        <f t="shared" si="56"/>
        <v>0.71368506629513662</v>
      </c>
      <c r="AG140" s="64"/>
      <c r="AH140" s="257">
        <v>4140</v>
      </c>
      <c r="AI140" s="187">
        <f t="shared" si="43"/>
        <v>4140</v>
      </c>
      <c r="AJ140" s="190">
        <f t="shared" si="44"/>
        <v>460</v>
      </c>
    </row>
    <row r="141" spans="1:36" x14ac:dyDescent="0.3">
      <c r="A141" s="184"/>
      <c r="B141" s="150"/>
      <c r="C141" s="57"/>
      <c r="D141" s="58"/>
      <c r="E141" s="59"/>
      <c r="F141" s="60"/>
      <c r="G141" s="61"/>
      <c r="H141" s="62"/>
      <c r="I141" s="63"/>
      <c r="J141" s="64"/>
      <c r="K141" s="154"/>
      <c r="L141" s="59"/>
      <c r="M141" s="59"/>
      <c r="N141" s="59"/>
      <c r="O141" s="66"/>
      <c r="P141" s="66"/>
      <c r="Q141" s="67"/>
      <c r="R141" s="68"/>
      <c r="S141" s="69"/>
      <c r="T141" s="70"/>
      <c r="U141" s="71"/>
      <c r="V141" s="71"/>
      <c r="W141" s="72"/>
      <c r="X141" s="73"/>
      <c r="Y141" s="74"/>
      <c r="Z141" s="75"/>
      <c r="AA141" s="84"/>
      <c r="AB141" s="77"/>
      <c r="AC141" s="78"/>
      <c r="AD141" s="79"/>
      <c r="AE141" s="80"/>
      <c r="AF141" s="219"/>
      <c r="AG141" s="64"/>
      <c r="AI141" s="187">
        <f t="shared" si="43"/>
        <v>0</v>
      </c>
      <c r="AJ141" s="190">
        <f t="shared" si="44"/>
        <v>0</v>
      </c>
    </row>
    <row r="142" spans="1:36" x14ac:dyDescent="0.3">
      <c r="A142" s="234" t="s">
        <v>538</v>
      </c>
      <c r="B142" s="150"/>
      <c r="C142" s="142" t="s">
        <v>539</v>
      </c>
      <c r="D142" s="58"/>
      <c r="E142" s="59"/>
      <c r="F142" s="60"/>
      <c r="G142" s="61"/>
      <c r="H142" s="62"/>
      <c r="I142" s="63"/>
      <c r="J142" s="64"/>
      <c r="K142" s="154"/>
      <c r="L142" s="59"/>
      <c r="M142" s="59"/>
      <c r="N142" s="59"/>
      <c r="O142" s="66"/>
      <c r="P142" s="66"/>
      <c r="Q142" s="67"/>
      <c r="R142" s="68"/>
      <c r="S142" s="69"/>
      <c r="T142" s="70"/>
      <c r="U142" s="71"/>
      <c r="V142" s="71"/>
      <c r="W142" s="72"/>
      <c r="X142" s="73">
        <f t="shared" ref="X142:X159" si="57">SUM(T142:W142)</f>
        <v>0</v>
      </c>
      <c r="Y142" s="74">
        <f t="shared" ref="Y142:Y159" si="58">T142*115 + U142*81 + V142*77 + W142*15</f>
        <v>0</v>
      </c>
      <c r="Z142" s="75"/>
      <c r="AA142" s="84">
        <f t="shared" ref="AA142:AA159" si="59">SUM(J142,Y142)</f>
        <v>0</v>
      </c>
      <c r="AB142" s="77"/>
      <c r="AC142" s="78"/>
      <c r="AD142" s="79"/>
      <c r="AE142" s="80"/>
      <c r="AF142" s="219">
        <f t="shared" ref="AF142:AF187" si="60">AA142/$AA$208*100</f>
        <v>0</v>
      </c>
      <c r="AG142" s="64"/>
      <c r="AH142">
        <v>0</v>
      </c>
      <c r="AI142" s="187">
        <f t="shared" si="43"/>
        <v>0</v>
      </c>
      <c r="AJ142" s="190">
        <f t="shared" si="44"/>
        <v>0</v>
      </c>
    </row>
    <row r="143" spans="1:36" x14ac:dyDescent="0.3">
      <c r="A143" s="234" t="s">
        <v>540</v>
      </c>
      <c r="B143" s="241"/>
      <c r="C143" s="142" t="s">
        <v>541</v>
      </c>
      <c r="D143" s="58"/>
      <c r="E143" s="59"/>
      <c r="F143" s="60"/>
      <c r="G143" s="61"/>
      <c r="H143" s="62"/>
      <c r="I143" s="63"/>
      <c r="J143" s="64"/>
      <c r="K143" s="154"/>
      <c r="L143" s="59"/>
      <c r="M143" s="59"/>
      <c r="N143" s="59"/>
      <c r="O143" s="66"/>
      <c r="P143" s="66"/>
      <c r="Q143" s="67"/>
      <c r="R143" s="68"/>
      <c r="S143" s="69"/>
      <c r="T143" s="70"/>
      <c r="U143" s="71"/>
      <c r="V143" s="71"/>
      <c r="W143" s="72"/>
      <c r="X143" s="73">
        <f t="shared" si="57"/>
        <v>0</v>
      </c>
      <c r="Y143" s="74">
        <f t="shared" si="58"/>
        <v>0</v>
      </c>
      <c r="Z143" s="75"/>
      <c r="AA143" s="84">
        <f t="shared" si="59"/>
        <v>0</v>
      </c>
      <c r="AB143" s="77"/>
      <c r="AC143" s="78"/>
      <c r="AD143" s="79"/>
      <c r="AE143" s="80"/>
      <c r="AF143" s="219">
        <f t="shared" si="60"/>
        <v>0</v>
      </c>
      <c r="AG143" s="64"/>
      <c r="AH143">
        <v>0</v>
      </c>
      <c r="AI143" s="187">
        <f t="shared" si="43"/>
        <v>0</v>
      </c>
      <c r="AJ143" s="190">
        <f t="shared" si="44"/>
        <v>0</v>
      </c>
    </row>
    <row r="144" spans="1:36" s="183" customFormat="1" ht="28.8" x14ac:dyDescent="0.3">
      <c r="A144" s="242" t="s">
        <v>542</v>
      </c>
      <c r="B144" s="260">
        <v>4</v>
      </c>
      <c r="C144" s="161" t="s">
        <v>543</v>
      </c>
      <c r="D144" s="162"/>
      <c r="E144" s="163"/>
      <c r="F144" s="164"/>
      <c r="G144" s="220"/>
      <c r="H144" s="166"/>
      <c r="I144" s="167"/>
      <c r="J144" s="168"/>
      <c r="K144" s="221"/>
      <c r="L144" s="163" t="s">
        <v>57</v>
      </c>
      <c r="M144" s="163"/>
      <c r="N144" s="163"/>
      <c r="O144" s="222"/>
      <c r="P144" s="222"/>
      <c r="Q144" s="223"/>
      <c r="R144" s="224" t="s">
        <v>58</v>
      </c>
      <c r="S144" s="171"/>
      <c r="T144" s="172"/>
      <c r="U144" s="173"/>
      <c r="V144" s="173"/>
      <c r="W144" s="174"/>
      <c r="X144" s="175">
        <f t="shared" si="57"/>
        <v>0</v>
      </c>
      <c r="Y144" s="176">
        <f t="shared" si="58"/>
        <v>0</v>
      </c>
      <c r="Z144" s="177"/>
      <c r="AA144" s="178">
        <f t="shared" si="59"/>
        <v>0</v>
      </c>
      <c r="AB144" s="225"/>
      <c r="AC144" s="226"/>
      <c r="AD144" s="227"/>
      <c r="AE144" s="228"/>
      <c r="AF144" s="229">
        <f t="shared" si="60"/>
        <v>0</v>
      </c>
      <c r="AG144" s="168"/>
      <c r="AH144" s="183">
        <v>0</v>
      </c>
      <c r="AI144" s="230">
        <f t="shared" si="43"/>
        <v>0</v>
      </c>
      <c r="AJ144" s="231">
        <f t="shared" si="44"/>
        <v>0</v>
      </c>
    </row>
    <row r="145" spans="1:36" s="183" customFormat="1" ht="28.8" x14ac:dyDescent="0.3">
      <c r="A145" s="242" t="s">
        <v>544</v>
      </c>
      <c r="B145" s="260">
        <v>4</v>
      </c>
      <c r="C145" s="161" t="s">
        <v>545</v>
      </c>
      <c r="D145" s="162"/>
      <c r="E145" s="163"/>
      <c r="F145" s="164"/>
      <c r="G145" s="220"/>
      <c r="H145" s="166"/>
      <c r="I145" s="167"/>
      <c r="J145" s="168"/>
      <c r="K145" s="221"/>
      <c r="L145" s="163"/>
      <c r="M145" s="163" t="s">
        <v>57</v>
      </c>
      <c r="N145" s="163"/>
      <c r="O145" s="222"/>
      <c r="P145" s="222"/>
      <c r="Q145" s="223"/>
      <c r="R145" s="224" t="s">
        <v>58</v>
      </c>
      <c r="S145" s="171"/>
      <c r="T145" s="172"/>
      <c r="U145" s="173"/>
      <c r="V145" s="173"/>
      <c r="W145" s="174"/>
      <c r="X145" s="175">
        <f t="shared" si="57"/>
        <v>0</v>
      </c>
      <c r="Y145" s="176">
        <f t="shared" si="58"/>
        <v>0</v>
      </c>
      <c r="Z145" s="177"/>
      <c r="AA145" s="178">
        <f t="shared" si="59"/>
        <v>0</v>
      </c>
      <c r="AB145" s="225"/>
      <c r="AC145" s="226"/>
      <c r="AD145" s="227"/>
      <c r="AE145" s="228"/>
      <c r="AF145" s="229">
        <f t="shared" si="60"/>
        <v>0</v>
      </c>
      <c r="AG145" s="168"/>
      <c r="AH145" s="183">
        <v>0</v>
      </c>
      <c r="AI145" s="230">
        <f t="shared" si="43"/>
        <v>0</v>
      </c>
      <c r="AJ145" s="231">
        <f t="shared" si="44"/>
        <v>0</v>
      </c>
    </row>
    <row r="146" spans="1:36" ht="57.6" x14ac:dyDescent="0.3">
      <c r="A146" s="233" t="s">
        <v>546</v>
      </c>
      <c r="B146" s="150">
        <v>5</v>
      </c>
      <c r="C146" s="57" t="s">
        <v>399</v>
      </c>
      <c r="D146" s="58"/>
      <c r="E146" s="59"/>
      <c r="F146" s="60"/>
      <c r="G146" s="61"/>
      <c r="H146" s="62"/>
      <c r="I146" s="63"/>
      <c r="J146" s="64">
        <v>1000</v>
      </c>
      <c r="K146" s="154"/>
      <c r="L146" s="59"/>
      <c r="M146" s="59" t="s">
        <v>57</v>
      </c>
      <c r="N146" s="59"/>
      <c r="O146" s="66"/>
      <c r="P146" s="66"/>
      <c r="Q146" s="67"/>
      <c r="R146" s="68" t="s">
        <v>58</v>
      </c>
      <c r="S146" s="255" t="s">
        <v>547</v>
      </c>
      <c r="T146" s="70">
        <v>72</v>
      </c>
      <c r="U146" s="71"/>
      <c r="V146" s="71"/>
      <c r="W146" s="72"/>
      <c r="X146" s="73">
        <f t="shared" si="57"/>
        <v>72</v>
      </c>
      <c r="Y146" s="74">
        <f t="shared" si="58"/>
        <v>8280</v>
      </c>
      <c r="Z146" s="75" t="s">
        <v>144</v>
      </c>
      <c r="AA146" s="84">
        <f t="shared" si="59"/>
        <v>9280</v>
      </c>
      <c r="AB146" s="77"/>
      <c r="AC146" s="78"/>
      <c r="AD146" s="79"/>
      <c r="AE146" s="80"/>
      <c r="AF146" s="219">
        <f t="shared" si="60"/>
        <v>1.4397820467867104</v>
      </c>
      <c r="AG146" s="256">
        <v>16</v>
      </c>
      <c r="AH146">
        <v>8280</v>
      </c>
      <c r="AI146" s="187">
        <f t="shared" si="43"/>
        <v>8296</v>
      </c>
      <c r="AJ146" s="190">
        <f t="shared" si="44"/>
        <v>984</v>
      </c>
    </row>
    <row r="147" spans="1:36" s="183" customFormat="1" x14ac:dyDescent="0.3">
      <c r="A147" s="242" t="s">
        <v>548</v>
      </c>
      <c r="B147" s="260">
        <v>4</v>
      </c>
      <c r="C147" s="161" t="s">
        <v>549</v>
      </c>
      <c r="D147" s="162"/>
      <c r="E147" s="163"/>
      <c r="F147" s="164"/>
      <c r="G147" s="220"/>
      <c r="H147" s="166"/>
      <c r="I147" s="167"/>
      <c r="J147" s="168"/>
      <c r="K147" s="221"/>
      <c r="L147" s="163"/>
      <c r="M147" s="163" t="s">
        <v>57</v>
      </c>
      <c r="N147" s="163"/>
      <c r="O147" s="222"/>
      <c r="P147" s="222"/>
      <c r="Q147" s="223"/>
      <c r="R147" s="224" t="s">
        <v>58</v>
      </c>
      <c r="S147" s="171"/>
      <c r="T147" s="172"/>
      <c r="U147" s="173"/>
      <c r="V147" s="173"/>
      <c r="W147" s="174"/>
      <c r="X147" s="175">
        <f t="shared" si="57"/>
        <v>0</v>
      </c>
      <c r="Y147" s="176">
        <f t="shared" si="58"/>
        <v>0</v>
      </c>
      <c r="Z147" s="177"/>
      <c r="AA147" s="178">
        <f t="shared" si="59"/>
        <v>0</v>
      </c>
      <c r="AB147" s="225"/>
      <c r="AC147" s="226"/>
      <c r="AD147" s="227"/>
      <c r="AE147" s="228"/>
      <c r="AF147" s="229">
        <f t="shared" si="60"/>
        <v>0</v>
      </c>
      <c r="AG147" s="168"/>
      <c r="AH147" s="183">
        <v>0</v>
      </c>
      <c r="AI147" s="230">
        <f t="shared" si="43"/>
        <v>0</v>
      </c>
      <c r="AJ147" s="231">
        <f t="shared" si="44"/>
        <v>0</v>
      </c>
    </row>
    <row r="148" spans="1:36" x14ac:dyDescent="0.3">
      <c r="A148" s="234" t="s">
        <v>550</v>
      </c>
      <c r="B148" s="241"/>
      <c r="C148" s="142" t="s">
        <v>551</v>
      </c>
      <c r="D148" s="58"/>
      <c r="E148" s="59"/>
      <c r="F148" s="60"/>
      <c r="G148" s="61"/>
      <c r="H148" s="62"/>
      <c r="I148" s="63"/>
      <c r="J148" s="64"/>
      <c r="K148" s="154"/>
      <c r="L148" s="59"/>
      <c r="M148" s="59"/>
      <c r="N148" s="59"/>
      <c r="O148" s="66"/>
      <c r="P148" s="66"/>
      <c r="Q148" s="67"/>
      <c r="R148" s="68"/>
      <c r="S148" s="69"/>
      <c r="T148" s="70"/>
      <c r="U148" s="71"/>
      <c r="V148" s="71"/>
      <c r="W148" s="72"/>
      <c r="X148" s="73">
        <f t="shared" si="57"/>
        <v>0</v>
      </c>
      <c r="Y148" s="74">
        <f t="shared" si="58"/>
        <v>0</v>
      </c>
      <c r="Z148" s="75"/>
      <c r="AA148" s="84">
        <f t="shared" si="59"/>
        <v>0</v>
      </c>
      <c r="AB148" s="77"/>
      <c r="AC148" s="78"/>
      <c r="AD148" s="79"/>
      <c r="AE148" s="80"/>
      <c r="AF148" s="219">
        <f t="shared" si="60"/>
        <v>0</v>
      </c>
      <c r="AG148" s="64"/>
      <c r="AH148">
        <v>0</v>
      </c>
      <c r="AI148" s="187">
        <f t="shared" si="43"/>
        <v>0</v>
      </c>
      <c r="AJ148" s="190">
        <f t="shared" si="44"/>
        <v>0</v>
      </c>
    </row>
    <row r="149" spans="1:36" ht="28.8" x14ac:dyDescent="0.3">
      <c r="A149" s="233" t="s">
        <v>552</v>
      </c>
      <c r="B149" s="150">
        <v>5</v>
      </c>
      <c r="C149" s="57" t="s">
        <v>553</v>
      </c>
      <c r="D149" s="58"/>
      <c r="E149" s="59"/>
      <c r="F149" s="60"/>
      <c r="G149" s="61"/>
      <c r="H149" s="62"/>
      <c r="I149" s="63"/>
      <c r="J149" s="64"/>
      <c r="K149" s="154"/>
      <c r="L149" s="59"/>
      <c r="M149" s="59" t="s">
        <v>57</v>
      </c>
      <c r="N149" s="59"/>
      <c r="O149" s="66"/>
      <c r="P149" s="66"/>
      <c r="Q149" s="67"/>
      <c r="R149" s="68" t="s">
        <v>58</v>
      </c>
      <c r="S149" s="69"/>
      <c r="T149" s="70">
        <v>16</v>
      </c>
      <c r="U149" s="71"/>
      <c r="V149" s="71"/>
      <c r="W149" s="72"/>
      <c r="X149" s="73">
        <f t="shared" si="57"/>
        <v>16</v>
      </c>
      <c r="Y149" s="74">
        <f t="shared" si="58"/>
        <v>1840</v>
      </c>
      <c r="Z149" s="75" t="s">
        <v>144</v>
      </c>
      <c r="AA149" s="84">
        <f t="shared" si="59"/>
        <v>1840</v>
      </c>
      <c r="AB149" s="77"/>
      <c r="AC149" s="78"/>
      <c r="AD149" s="79"/>
      <c r="AE149" s="80"/>
      <c r="AF149" s="219">
        <f t="shared" si="60"/>
        <v>0.2854740265180547</v>
      </c>
      <c r="AG149" s="64"/>
      <c r="AH149">
        <v>1840</v>
      </c>
      <c r="AI149" s="187">
        <f t="shared" si="43"/>
        <v>1840</v>
      </c>
      <c r="AJ149" s="190">
        <f t="shared" si="44"/>
        <v>0</v>
      </c>
    </row>
    <row r="150" spans="1:36" ht="28.8" x14ac:dyDescent="0.3">
      <c r="A150" s="233" t="s">
        <v>554</v>
      </c>
      <c r="B150" s="150">
        <v>5</v>
      </c>
      <c r="C150" s="57" t="s">
        <v>555</v>
      </c>
      <c r="D150" s="58"/>
      <c r="E150" s="59"/>
      <c r="F150" s="60"/>
      <c r="G150" s="61"/>
      <c r="H150" s="62"/>
      <c r="I150" s="63"/>
      <c r="J150" s="64"/>
      <c r="K150" s="154"/>
      <c r="L150" s="59"/>
      <c r="M150" s="59" t="s">
        <v>57</v>
      </c>
      <c r="N150" s="59"/>
      <c r="O150" s="66"/>
      <c r="P150" s="66"/>
      <c r="Q150" s="67"/>
      <c r="R150" s="68" t="s">
        <v>58</v>
      </c>
      <c r="S150" s="69"/>
      <c r="T150" s="70">
        <v>16</v>
      </c>
      <c r="U150" s="71"/>
      <c r="V150" s="71"/>
      <c r="W150" s="72"/>
      <c r="X150" s="73">
        <f t="shared" si="57"/>
        <v>16</v>
      </c>
      <c r="Y150" s="74">
        <f t="shared" si="58"/>
        <v>1840</v>
      </c>
      <c r="Z150" s="75" t="s">
        <v>144</v>
      </c>
      <c r="AA150" s="84">
        <f t="shared" si="59"/>
        <v>1840</v>
      </c>
      <c r="AB150" s="77"/>
      <c r="AC150" s="78"/>
      <c r="AD150" s="79"/>
      <c r="AE150" s="80"/>
      <c r="AF150" s="219">
        <f t="shared" si="60"/>
        <v>0.2854740265180547</v>
      </c>
      <c r="AG150" s="64"/>
      <c r="AH150">
        <v>1840</v>
      </c>
      <c r="AI150" s="187">
        <f t="shared" si="43"/>
        <v>1840</v>
      </c>
      <c r="AJ150" s="190">
        <f t="shared" si="44"/>
        <v>0</v>
      </c>
    </row>
    <row r="151" spans="1:36" ht="28.8" x14ac:dyDescent="0.3">
      <c r="A151" s="233" t="s">
        <v>556</v>
      </c>
      <c r="B151" s="150">
        <v>5</v>
      </c>
      <c r="C151" s="57" t="s">
        <v>557</v>
      </c>
      <c r="D151" s="58"/>
      <c r="E151" s="59"/>
      <c r="F151" s="60"/>
      <c r="G151" s="61"/>
      <c r="H151" s="62"/>
      <c r="I151" s="63"/>
      <c r="J151" s="64"/>
      <c r="K151" s="154"/>
      <c r="L151" s="59"/>
      <c r="M151" s="59" t="s">
        <v>57</v>
      </c>
      <c r="N151" s="59"/>
      <c r="O151" s="66"/>
      <c r="P151" s="66"/>
      <c r="Q151" s="67"/>
      <c r="R151" s="68" t="s">
        <v>58</v>
      </c>
      <c r="S151" s="69"/>
      <c r="T151" s="70">
        <v>16</v>
      </c>
      <c r="U151" s="71"/>
      <c r="V151" s="71"/>
      <c r="W151" s="72"/>
      <c r="X151" s="73">
        <f t="shared" si="57"/>
        <v>16</v>
      </c>
      <c r="Y151" s="74">
        <f t="shared" si="58"/>
        <v>1840</v>
      </c>
      <c r="Z151" s="75" t="s">
        <v>144</v>
      </c>
      <c r="AA151" s="84">
        <f t="shared" si="59"/>
        <v>1840</v>
      </c>
      <c r="AB151" s="77"/>
      <c r="AC151" s="78"/>
      <c r="AD151" s="79"/>
      <c r="AE151" s="80"/>
      <c r="AF151" s="219">
        <f t="shared" si="60"/>
        <v>0.2854740265180547</v>
      </c>
      <c r="AG151" s="64"/>
      <c r="AH151">
        <v>1840</v>
      </c>
      <c r="AI151" s="187">
        <f t="shared" si="43"/>
        <v>1840</v>
      </c>
      <c r="AJ151" s="190">
        <f t="shared" si="44"/>
        <v>0</v>
      </c>
    </row>
    <row r="152" spans="1:36" x14ac:dyDescent="0.3">
      <c r="A152" s="234" t="s">
        <v>558</v>
      </c>
      <c r="B152" s="241"/>
      <c r="C152" s="142" t="s">
        <v>559</v>
      </c>
      <c r="D152" s="58"/>
      <c r="E152" s="59"/>
      <c r="F152" s="60"/>
      <c r="G152" s="61"/>
      <c r="H152" s="62"/>
      <c r="I152" s="63"/>
      <c r="J152" s="64"/>
      <c r="K152" s="154"/>
      <c r="L152" s="59"/>
      <c r="M152" s="59"/>
      <c r="N152" s="59"/>
      <c r="O152" s="66"/>
      <c r="P152" s="66"/>
      <c r="Q152" s="67"/>
      <c r="R152" s="68"/>
      <c r="S152" s="69"/>
      <c r="T152" s="70"/>
      <c r="U152" s="71"/>
      <c r="V152" s="71"/>
      <c r="W152" s="72"/>
      <c r="X152" s="73">
        <f t="shared" si="57"/>
        <v>0</v>
      </c>
      <c r="Y152" s="74">
        <f t="shared" si="58"/>
        <v>0</v>
      </c>
      <c r="Z152" s="75"/>
      <c r="AA152" s="84">
        <f t="shared" si="59"/>
        <v>0</v>
      </c>
      <c r="AB152" s="77"/>
      <c r="AC152" s="78"/>
      <c r="AD152" s="79"/>
      <c r="AE152" s="80"/>
      <c r="AF152" s="219">
        <f t="shared" si="60"/>
        <v>0</v>
      </c>
      <c r="AG152" s="64"/>
      <c r="AH152">
        <v>0</v>
      </c>
      <c r="AI152" s="187">
        <f t="shared" si="43"/>
        <v>0</v>
      </c>
      <c r="AJ152" s="190">
        <f t="shared" si="44"/>
        <v>0</v>
      </c>
    </row>
    <row r="153" spans="1:36" ht="28.8" x14ac:dyDescent="0.3">
      <c r="A153" s="233" t="s">
        <v>560</v>
      </c>
      <c r="B153" s="150">
        <v>5</v>
      </c>
      <c r="C153" s="57" t="s">
        <v>561</v>
      </c>
      <c r="D153" s="58"/>
      <c r="E153" s="59"/>
      <c r="F153" s="60"/>
      <c r="G153" s="61"/>
      <c r="H153" s="62"/>
      <c r="I153" s="63"/>
      <c r="J153" s="64"/>
      <c r="K153" s="154"/>
      <c r="L153" s="59"/>
      <c r="M153" s="59" t="s">
        <v>57</v>
      </c>
      <c r="N153" s="59"/>
      <c r="O153" s="66"/>
      <c r="P153" s="66"/>
      <c r="Q153" s="67"/>
      <c r="R153" s="68" t="s">
        <v>58</v>
      </c>
      <c r="S153" s="69"/>
      <c r="T153" s="70">
        <v>40</v>
      </c>
      <c r="U153" s="71"/>
      <c r="V153" s="71"/>
      <c r="W153" s="72"/>
      <c r="X153" s="73">
        <f t="shared" si="57"/>
        <v>40</v>
      </c>
      <c r="Y153" s="74">
        <f t="shared" si="58"/>
        <v>4600</v>
      </c>
      <c r="Z153" s="75" t="s">
        <v>144</v>
      </c>
      <c r="AA153" s="84">
        <f t="shared" si="59"/>
        <v>4600</v>
      </c>
      <c r="AB153" s="77"/>
      <c r="AC153" s="78"/>
      <c r="AD153" s="79"/>
      <c r="AE153" s="80"/>
      <c r="AF153" s="219">
        <f t="shared" si="60"/>
        <v>0.71368506629513662</v>
      </c>
      <c r="AG153" s="64"/>
      <c r="AH153" s="257">
        <v>4140</v>
      </c>
      <c r="AI153" s="187">
        <f t="shared" si="43"/>
        <v>4140</v>
      </c>
      <c r="AJ153" s="190">
        <f t="shared" si="44"/>
        <v>460</v>
      </c>
    </row>
    <row r="154" spans="1:36" ht="28.8" x14ac:dyDescent="0.3">
      <c r="A154" s="233" t="s">
        <v>562</v>
      </c>
      <c r="B154" s="150">
        <v>5</v>
      </c>
      <c r="C154" s="57" t="s">
        <v>563</v>
      </c>
      <c r="D154" s="58"/>
      <c r="E154" s="59"/>
      <c r="F154" s="60"/>
      <c r="G154" s="61"/>
      <c r="H154" s="62"/>
      <c r="I154" s="63"/>
      <c r="J154" s="64"/>
      <c r="K154" s="154"/>
      <c r="L154" s="59"/>
      <c r="M154" s="59" t="s">
        <v>57</v>
      </c>
      <c r="N154" s="59"/>
      <c r="O154" s="66"/>
      <c r="P154" s="66"/>
      <c r="Q154" s="67"/>
      <c r="R154" s="68" t="s">
        <v>58</v>
      </c>
      <c r="S154" s="69"/>
      <c r="T154" s="70">
        <v>40</v>
      </c>
      <c r="U154" s="71"/>
      <c r="V154" s="71"/>
      <c r="W154" s="72"/>
      <c r="X154" s="73">
        <f t="shared" si="57"/>
        <v>40</v>
      </c>
      <c r="Y154" s="74">
        <f t="shared" si="58"/>
        <v>4600</v>
      </c>
      <c r="Z154" s="75" t="s">
        <v>144</v>
      </c>
      <c r="AA154" s="84">
        <f t="shared" si="59"/>
        <v>4600</v>
      </c>
      <c r="AB154" s="77"/>
      <c r="AC154" s="78"/>
      <c r="AD154" s="79"/>
      <c r="AE154" s="80"/>
      <c r="AF154" s="219">
        <f t="shared" si="60"/>
        <v>0.71368506629513662</v>
      </c>
      <c r="AG154" s="64"/>
      <c r="AH154" s="257">
        <v>4140</v>
      </c>
      <c r="AI154" s="187">
        <f t="shared" si="43"/>
        <v>4140</v>
      </c>
      <c r="AJ154" s="190">
        <f t="shared" si="44"/>
        <v>460</v>
      </c>
    </row>
    <row r="155" spans="1:36" x14ac:dyDescent="0.3">
      <c r="A155" s="233" t="s">
        <v>564</v>
      </c>
      <c r="B155" s="150">
        <v>5</v>
      </c>
      <c r="C155" s="57" t="s">
        <v>565</v>
      </c>
      <c r="D155" s="58"/>
      <c r="E155" s="59"/>
      <c r="F155" s="60"/>
      <c r="G155" s="61"/>
      <c r="H155" s="62"/>
      <c r="I155" s="63"/>
      <c r="J155" s="64">
        <f>$N$219</f>
        <v>7050</v>
      </c>
      <c r="K155" s="154"/>
      <c r="L155" s="59"/>
      <c r="M155" s="59" t="s">
        <v>57</v>
      </c>
      <c r="N155" s="59"/>
      <c r="O155" s="66"/>
      <c r="P155" s="66"/>
      <c r="Q155" s="67"/>
      <c r="R155" s="68" t="s">
        <v>81</v>
      </c>
      <c r="S155" s="69" t="s">
        <v>566</v>
      </c>
      <c r="T155" s="70">
        <v>32</v>
      </c>
      <c r="U155" s="71"/>
      <c r="V155" s="71">
        <v>40</v>
      </c>
      <c r="W155" s="72"/>
      <c r="X155" s="73">
        <f t="shared" si="57"/>
        <v>72</v>
      </c>
      <c r="Y155" s="74">
        <f t="shared" si="58"/>
        <v>6760</v>
      </c>
      <c r="Z155" s="75" t="s">
        <v>144</v>
      </c>
      <c r="AA155" s="84">
        <f t="shared" si="59"/>
        <v>13810</v>
      </c>
      <c r="AB155" s="77"/>
      <c r="AC155" s="78"/>
      <c r="AD155" s="79"/>
      <c r="AE155" s="80"/>
      <c r="AF155" s="219">
        <f t="shared" si="60"/>
        <v>2.1426066881599648</v>
      </c>
      <c r="AG155" s="256">
        <v>4000</v>
      </c>
      <c r="AH155" s="257">
        <v>5528</v>
      </c>
      <c r="AI155" s="187">
        <f t="shared" si="43"/>
        <v>9528</v>
      </c>
      <c r="AJ155" s="190">
        <f t="shared" si="44"/>
        <v>4282</v>
      </c>
    </row>
    <row r="156" spans="1:36" x14ac:dyDescent="0.3">
      <c r="A156" s="233" t="s">
        <v>567</v>
      </c>
      <c r="B156" s="150">
        <v>5</v>
      </c>
      <c r="C156" s="57" t="s">
        <v>568</v>
      </c>
      <c r="D156" s="58"/>
      <c r="E156" s="59"/>
      <c r="F156" s="60"/>
      <c r="G156" s="61"/>
      <c r="H156" s="62"/>
      <c r="I156" s="63"/>
      <c r="J156" s="64"/>
      <c r="K156" s="154"/>
      <c r="L156" s="59"/>
      <c r="M156" s="59" t="s">
        <v>57</v>
      </c>
      <c r="N156" s="59"/>
      <c r="O156" s="66"/>
      <c r="P156" s="66"/>
      <c r="Q156" s="67"/>
      <c r="R156" s="68" t="s">
        <v>58</v>
      </c>
      <c r="S156" s="69"/>
      <c r="T156" s="70">
        <v>24</v>
      </c>
      <c r="U156" s="71"/>
      <c r="V156" s="71"/>
      <c r="W156" s="72"/>
      <c r="X156" s="73">
        <f t="shared" si="57"/>
        <v>24</v>
      </c>
      <c r="Y156" s="74">
        <f t="shared" si="58"/>
        <v>2760</v>
      </c>
      <c r="Z156" s="75" t="s">
        <v>144</v>
      </c>
      <c r="AA156" s="84">
        <f t="shared" si="59"/>
        <v>2760</v>
      </c>
      <c r="AB156" s="77"/>
      <c r="AC156" s="78"/>
      <c r="AD156" s="79"/>
      <c r="AE156" s="80"/>
      <c r="AF156" s="219">
        <f t="shared" si="60"/>
        <v>0.42821103977708203</v>
      </c>
      <c r="AG156" s="64"/>
      <c r="AH156">
        <v>2760</v>
      </c>
      <c r="AI156" s="187">
        <f t="shared" si="43"/>
        <v>2760</v>
      </c>
      <c r="AJ156" s="190">
        <f t="shared" si="44"/>
        <v>0</v>
      </c>
    </row>
    <row r="157" spans="1:36" x14ac:dyDescent="0.3">
      <c r="A157" s="234" t="s">
        <v>569</v>
      </c>
      <c r="B157" s="241"/>
      <c r="C157" s="142" t="s">
        <v>570</v>
      </c>
      <c r="D157" s="58"/>
      <c r="E157" s="59"/>
      <c r="F157" s="60"/>
      <c r="G157" s="61"/>
      <c r="H157" s="62"/>
      <c r="I157" s="63"/>
      <c r="J157" s="64"/>
      <c r="K157" s="154"/>
      <c r="L157" s="59"/>
      <c r="M157" s="59"/>
      <c r="N157" s="59"/>
      <c r="O157" s="66"/>
      <c r="P157" s="66"/>
      <c r="Q157" s="67"/>
      <c r="R157" s="68"/>
      <c r="S157" s="69"/>
      <c r="T157" s="70"/>
      <c r="U157" s="71"/>
      <c r="V157" s="71"/>
      <c r="W157" s="72"/>
      <c r="X157" s="73">
        <f t="shared" si="57"/>
        <v>0</v>
      </c>
      <c r="Y157" s="74">
        <f t="shared" si="58"/>
        <v>0</v>
      </c>
      <c r="Z157" s="75"/>
      <c r="AA157" s="84">
        <f t="shared" si="59"/>
        <v>0</v>
      </c>
      <c r="AB157" s="77"/>
      <c r="AC157" s="78"/>
      <c r="AD157" s="79"/>
      <c r="AE157" s="80"/>
      <c r="AF157" s="219">
        <f t="shared" si="60"/>
        <v>0</v>
      </c>
      <c r="AG157" s="64"/>
      <c r="AH157">
        <v>0</v>
      </c>
      <c r="AI157" s="187">
        <f t="shared" si="43"/>
        <v>0</v>
      </c>
      <c r="AJ157" s="190">
        <f t="shared" si="44"/>
        <v>0</v>
      </c>
    </row>
    <row r="158" spans="1:36" s="183" customFormat="1" ht="28.8" x14ac:dyDescent="0.3">
      <c r="A158" s="242" t="s">
        <v>571</v>
      </c>
      <c r="B158" s="260">
        <v>4</v>
      </c>
      <c r="C158" s="161" t="s">
        <v>572</v>
      </c>
      <c r="D158" s="162"/>
      <c r="E158" s="163"/>
      <c r="F158" s="164"/>
      <c r="G158" s="220"/>
      <c r="H158" s="166"/>
      <c r="I158" s="167"/>
      <c r="J158" s="168"/>
      <c r="K158" s="221"/>
      <c r="L158" s="163"/>
      <c r="M158" s="163" t="s">
        <v>57</v>
      </c>
      <c r="N158" s="163"/>
      <c r="O158" s="222"/>
      <c r="P158" s="222"/>
      <c r="Q158" s="223"/>
      <c r="R158" s="224" t="s">
        <v>58</v>
      </c>
      <c r="S158" s="171"/>
      <c r="T158" s="172"/>
      <c r="U158" s="173"/>
      <c r="V158" s="173"/>
      <c r="W158" s="174"/>
      <c r="X158" s="175">
        <f t="shared" si="57"/>
        <v>0</v>
      </c>
      <c r="Y158" s="176">
        <f t="shared" si="58"/>
        <v>0</v>
      </c>
      <c r="Z158" s="177"/>
      <c r="AA158" s="178">
        <f t="shared" si="59"/>
        <v>0</v>
      </c>
      <c r="AB158" s="225"/>
      <c r="AC158" s="226"/>
      <c r="AD158" s="227"/>
      <c r="AE158" s="228"/>
      <c r="AF158" s="229">
        <f t="shared" si="60"/>
        <v>0</v>
      </c>
      <c r="AG158" s="168"/>
      <c r="AH158" s="183">
        <v>0</v>
      </c>
      <c r="AI158" s="230">
        <f t="shared" si="43"/>
        <v>0</v>
      </c>
      <c r="AJ158" s="231">
        <f t="shared" si="44"/>
        <v>0</v>
      </c>
    </row>
    <row r="159" spans="1:36" ht="72" x14ac:dyDescent="0.3">
      <c r="A159" s="233" t="s">
        <v>573</v>
      </c>
      <c r="B159" s="150">
        <v>5</v>
      </c>
      <c r="C159" s="57" t="s">
        <v>574</v>
      </c>
      <c r="D159" s="58"/>
      <c r="E159" s="59"/>
      <c r="F159" s="60"/>
      <c r="G159" s="61"/>
      <c r="H159" s="62"/>
      <c r="I159" s="63"/>
      <c r="J159" s="64">
        <v>14505</v>
      </c>
      <c r="K159" s="154"/>
      <c r="L159" s="59" t="s">
        <v>57</v>
      </c>
      <c r="M159" s="59"/>
      <c r="N159" s="59"/>
      <c r="O159" s="66"/>
      <c r="P159" s="66"/>
      <c r="Q159" s="67"/>
      <c r="R159" s="68" t="s">
        <v>81</v>
      </c>
      <c r="S159" s="240" t="s">
        <v>575</v>
      </c>
      <c r="T159" s="70">
        <v>16</v>
      </c>
      <c r="U159" s="71"/>
      <c r="V159" s="71"/>
      <c r="W159" s="72"/>
      <c r="X159" s="73">
        <f t="shared" si="57"/>
        <v>16</v>
      </c>
      <c r="Y159" s="74">
        <f t="shared" si="58"/>
        <v>1840</v>
      </c>
      <c r="Z159" s="75" t="s">
        <v>144</v>
      </c>
      <c r="AA159" s="84">
        <f t="shared" si="59"/>
        <v>16345</v>
      </c>
      <c r="AB159" s="77"/>
      <c r="AC159" s="78"/>
      <c r="AD159" s="79"/>
      <c r="AE159" s="80"/>
      <c r="AF159" s="219">
        <f t="shared" si="60"/>
        <v>2.5359092192595671</v>
      </c>
      <c r="AG159" s="256">
        <v>12000</v>
      </c>
      <c r="AH159">
        <v>1840</v>
      </c>
      <c r="AI159" s="187">
        <f t="shared" si="43"/>
        <v>13840</v>
      </c>
      <c r="AJ159" s="190">
        <f t="shared" si="44"/>
        <v>2505</v>
      </c>
    </row>
    <row r="160" spans="1:36" ht="28.8" x14ac:dyDescent="0.3">
      <c r="A160" s="233" t="s">
        <v>576</v>
      </c>
      <c r="B160" s="150">
        <v>5</v>
      </c>
      <c r="C160" s="57" t="s">
        <v>577</v>
      </c>
      <c r="D160" s="58"/>
      <c r="E160" s="59"/>
      <c r="F160" s="60">
        <f t="shared" si="0"/>
        <v>0</v>
      </c>
      <c r="G160" s="81"/>
      <c r="H160" s="62"/>
      <c r="I160" s="63"/>
      <c r="J160" s="64">
        <v>1000</v>
      </c>
      <c r="K160" s="58"/>
      <c r="L160" s="59"/>
      <c r="M160" s="59" t="s">
        <v>57</v>
      </c>
      <c r="N160" s="59"/>
      <c r="O160" s="81"/>
      <c r="P160" s="81"/>
      <c r="Q160" s="82"/>
      <c r="R160" s="83" t="s">
        <v>58</v>
      </c>
      <c r="S160" s="69" t="s">
        <v>578</v>
      </c>
      <c r="T160" s="70">
        <v>24</v>
      </c>
      <c r="U160" s="71"/>
      <c r="V160" s="71">
        <v>40</v>
      </c>
      <c r="W160" s="72"/>
      <c r="X160" s="73">
        <f t="shared" si="1"/>
        <v>64</v>
      </c>
      <c r="Y160" s="74">
        <f t="shared" si="2"/>
        <v>5840</v>
      </c>
      <c r="Z160" s="75" t="s">
        <v>144</v>
      </c>
      <c r="AA160" s="84">
        <f t="shared" si="3"/>
        <v>6840</v>
      </c>
      <c r="AB160" s="85"/>
      <c r="AC160" s="86"/>
      <c r="AD160" s="87"/>
      <c r="AE160" s="88"/>
      <c r="AF160" s="219">
        <f t="shared" si="60"/>
        <v>1.0612186637953773</v>
      </c>
      <c r="AG160" s="64">
        <v>1000</v>
      </c>
      <c r="AH160" s="257">
        <v>5224</v>
      </c>
      <c r="AI160" s="187">
        <f t="shared" si="43"/>
        <v>6224</v>
      </c>
      <c r="AJ160" s="190">
        <f t="shared" si="44"/>
        <v>616</v>
      </c>
    </row>
    <row r="161" spans="1:36" x14ac:dyDescent="0.3">
      <c r="A161" s="234" t="s">
        <v>579</v>
      </c>
      <c r="B161" s="241"/>
      <c r="C161" s="142" t="s">
        <v>580</v>
      </c>
      <c r="D161" s="58"/>
      <c r="E161" s="59"/>
      <c r="F161" s="60">
        <f t="shared" si="0"/>
        <v>0</v>
      </c>
      <c r="G161" s="81"/>
      <c r="H161" s="62"/>
      <c r="I161" s="63"/>
      <c r="J161" s="64"/>
      <c r="K161" s="58"/>
      <c r="L161" s="59"/>
      <c r="M161" s="59"/>
      <c r="N161" s="59"/>
      <c r="O161" s="81"/>
      <c r="P161" s="81"/>
      <c r="Q161" s="82"/>
      <c r="R161" s="83"/>
      <c r="S161" s="69"/>
      <c r="T161" s="70"/>
      <c r="U161" s="71"/>
      <c r="V161" s="71"/>
      <c r="W161" s="72"/>
      <c r="X161" s="73">
        <f t="shared" si="1"/>
        <v>0</v>
      </c>
      <c r="Y161" s="74">
        <f t="shared" si="2"/>
        <v>0</v>
      </c>
      <c r="Z161" s="75"/>
      <c r="AA161" s="84">
        <f t="shared" si="3"/>
        <v>0</v>
      </c>
      <c r="AB161" s="85"/>
      <c r="AC161" s="86"/>
      <c r="AD161" s="87"/>
      <c r="AE161" s="88"/>
      <c r="AF161" s="219">
        <f t="shared" si="60"/>
        <v>0</v>
      </c>
      <c r="AG161" s="64"/>
      <c r="AH161">
        <v>0</v>
      </c>
      <c r="AI161" s="187">
        <f t="shared" si="43"/>
        <v>0</v>
      </c>
      <c r="AJ161" s="190">
        <f t="shared" si="44"/>
        <v>0</v>
      </c>
    </row>
    <row r="162" spans="1:36" s="183" customFormat="1" ht="28.8" x14ac:dyDescent="0.3">
      <c r="A162" s="242" t="s">
        <v>581</v>
      </c>
      <c r="B162" s="260">
        <v>4</v>
      </c>
      <c r="C162" s="161" t="s">
        <v>582</v>
      </c>
      <c r="D162" s="162"/>
      <c r="E162" s="163"/>
      <c r="F162" s="164">
        <f t="shared" si="0"/>
        <v>0</v>
      </c>
      <c r="G162" s="165"/>
      <c r="H162" s="166"/>
      <c r="I162" s="262"/>
      <c r="J162" s="168"/>
      <c r="K162" s="263"/>
      <c r="L162" s="264"/>
      <c r="M162" s="264" t="s">
        <v>57</v>
      </c>
      <c r="N162" s="264"/>
      <c r="O162" s="265"/>
      <c r="P162" s="265"/>
      <c r="Q162" s="266"/>
      <c r="R162" s="170" t="s">
        <v>58</v>
      </c>
      <c r="S162" s="267"/>
      <c r="T162" s="268"/>
      <c r="U162" s="269"/>
      <c r="V162" s="269"/>
      <c r="W162" s="270"/>
      <c r="X162" s="271">
        <f t="shared" si="1"/>
        <v>0</v>
      </c>
      <c r="Y162" s="176">
        <f t="shared" si="2"/>
        <v>0</v>
      </c>
      <c r="Z162" s="272"/>
      <c r="AA162" s="178">
        <f t="shared" si="3"/>
        <v>0</v>
      </c>
      <c r="AB162" s="273"/>
      <c r="AC162" s="274"/>
      <c r="AD162" s="275"/>
      <c r="AE162" s="276"/>
      <c r="AF162" s="229">
        <f t="shared" si="60"/>
        <v>0</v>
      </c>
      <c r="AG162" s="168"/>
      <c r="AH162" s="183">
        <v>0</v>
      </c>
      <c r="AI162" s="230">
        <f t="shared" si="43"/>
        <v>0</v>
      </c>
      <c r="AJ162" s="231">
        <f t="shared" si="44"/>
        <v>0</v>
      </c>
    </row>
    <row r="163" spans="1:36" s="183" customFormat="1" ht="28.8" x14ac:dyDescent="0.3">
      <c r="A163" s="242" t="s">
        <v>583</v>
      </c>
      <c r="B163" s="260">
        <v>4</v>
      </c>
      <c r="C163" s="161" t="s">
        <v>584</v>
      </c>
      <c r="D163" s="162"/>
      <c r="E163" s="163"/>
      <c r="F163" s="164">
        <f t="shared" si="0"/>
        <v>0</v>
      </c>
      <c r="G163" s="165"/>
      <c r="H163" s="166"/>
      <c r="I163" s="167"/>
      <c r="J163" s="277"/>
      <c r="K163" s="162"/>
      <c r="L163" s="163"/>
      <c r="M163" s="163" t="s">
        <v>57</v>
      </c>
      <c r="N163" s="163"/>
      <c r="O163" s="165"/>
      <c r="P163" s="165"/>
      <c r="Q163" s="169"/>
      <c r="R163" s="170" t="s">
        <v>58</v>
      </c>
      <c r="S163" s="171"/>
      <c r="T163" s="172"/>
      <c r="U163" s="173"/>
      <c r="V163" s="173"/>
      <c r="W163" s="174"/>
      <c r="X163" s="175">
        <f t="shared" si="1"/>
        <v>0</v>
      </c>
      <c r="Y163" s="176">
        <f t="shared" si="2"/>
        <v>0</v>
      </c>
      <c r="Z163" s="177"/>
      <c r="AA163" s="178">
        <f t="shared" si="3"/>
        <v>0</v>
      </c>
      <c r="AB163" s="179"/>
      <c r="AC163" s="180"/>
      <c r="AD163" s="181"/>
      <c r="AE163" s="182"/>
      <c r="AF163" s="229">
        <f t="shared" si="60"/>
        <v>0</v>
      </c>
      <c r="AG163" s="277"/>
      <c r="AH163" s="183">
        <v>0</v>
      </c>
      <c r="AI163" s="230">
        <f t="shared" si="43"/>
        <v>0</v>
      </c>
      <c r="AJ163" s="231">
        <f t="shared" si="44"/>
        <v>0</v>
      </c>
    </row>
    <row r="164" spans="1:36" s="183" customFormat="1" ht="28.8" x14ac:dyDescent="0.3">
      <c r="A164" s="242" t="s">
        <v>585</v>
      </c>
      <c r="B164" s="260">
        <v>4</v>
      </c>
      <c r="C164" s="161" t="s">
        <v>586</v>
      </c>
      <c r="D164" s="162"/>
      <c r="E164" s="163"/>
      <c r="F164" s="164">
        <f t="shared" si="0"/>
        <v>0</v>
      </c>
      <c r="G164" s="165"/>
      <c r="H164" s="166"/>
      <c r="I164" s="167"/>
      <c r="J164" s="168"/>
      <c r="K164" s="162"/>
      <c r="L164" s="163"/>
      <c r="M164" s="163" t="s">
        <v>57</v>
      </c>
      <c r="N164" s="163"/>
      <c r="O164" s="165"/>
      <c r="P164" s="165"/>
      <c r="Q164" s="169"/>
      <c r="R164" s="170" t="s">
        <v>58</v>
      </c>
      <c r="S164" s="171"/>
      <c r="T164" s="172"/>
      <c r="U164" s="173"/>
      <c r="V164" s="173"/>
      <c r="W164" s="174"/>
      <c r="X164" s="175">
        <f t="shared" si="1"/>
        <v>0</v>
      </c>
      <c r="Y164" s="176">
        <f t="shared" si="2"/>
        <v>0</v>
      </c>
      <c r="Z164" s="177"/>
      <c r="AA164" s="178">
        <f t="shared" si="3"/>
        <v>0</v>
      </c>
      <c r="AB164" s="179"/>
      <c r="AC164" s="180"/>
      <c r="AD164" s="181"/>
      <c r="AE164" s="182"/>
      <c r="AF164" s="229">
        <f t="shared" si="60"/>
        <v>0</v>
      </c>
      <c r="AG164" s="168"/>
      <c r="AH164" s="183">
        <v>0</v>
      </c>
      <c r="AI164" s="230">
        <f t="shared" si="43"/>
        <v>0</v>
      </c>
      <c r="AJ164" s="231">
        <f t="shared" si="44"/>
        <v>0</v>
      </c>
    </row>
    <row r="165" spans="1:36" s="183" customFormat="1" x14ac:dyDescent="0.3">
      <c r="A165" s="242" t="s">
        <v>587</v>
      </c>
      <c r="B165" s="260">
        <v>4</v>
      </c>
      <c r="C165" s="161" t="s">
        <v>588</v>
      </c>
      <c r="D165" s="162"/>
      <c r="E165" s="163"/>
      <c r="F165" s="164">
        <f t="shared" si="0"/>
        <v>0</v>
      </c>
      <c r="G165" s="165"/>
      <c r="H165" s="166"/>
      <c r="I165" s="167"/>
      <c r="J165" s="168"/>
      <c r="K165" s="162"/>
      <c r="L165" s="163"/>
      <c r="M165" s="163" t="s">
        <v>57</v>
      </c>
      <c r="N165" s="163"/>
      <c r="O165" s="165"/>
      <c r="P165" s="165"/>
      <c r="Q165" s="169"/>
      <c r="R165" s="170" t="s">
        <v>58</v>
      </c>
      <c r="S165" s="171"/>
      <c r="T165" s="172"/>
      <c r="U165" s="173"/>
      <c r="V165" s="173"/>
      <c r="W165" s="174"/>
      <c r="X165" s="175">
        <f t="shared" si="1"/>
        <v>0</v>
      </c>
      <c r="Y165" s="176">
        <f t="shared" si="2"/>
        <v>0</v>
      </c>
      <c r="Z165" s="177"/>
      <c r="AA165" s="178">
        <f t="shared" si="3"/>
        <v>0</v>
      </c>
      <c r="AB165" s="179"/>
      <c r="AC165" s="180"/>
      <c r="AD165" s="181"/>
      <c r="AE165" s="182"/>
      <c r="AF165" s="229">
        <f t="shared" si="60"/>
        <v>0</v>
      </c>
      <c r="AG165" s="168"/>
      <c r="AH165" s="183">
        <v>0</v>
      </c>
      <c r="AI165" s="230">
        <f t="shared" si="43"/>
        <v>0</v>
      </c>
      <c r="AJ165" s="231">
        <f t="shared" si="44"/>
        <v>0</v>
      </c>
    </row>
    <row r="166" spans="1:36" x14ac:dyDescent="0.3">
      <c r="A166" s="234" t="s">
        <v>589</v>
      </c>
      <c r="B166" s="241"/>
      <c r="C166" s="142" t="s">
        <v>590</v>
      </c>
      <c r="D166" s="58"/>
      <c r="E166" s="59"/>
      <c r="F166" s="60">
        <f t="shared" si="0"/>
        <v>0</v>
      </c>
      <c r="G166" s="81"/>
      <c r="H166" s="62"/>
      <c r="I166" s="63"/>
      <c r="J166" s="64"/>
      <c r="K166" s="58"/>
      <c r="L166" s="59"/>
      <c r="M166" s="59"/>
      <c r="N166" s="59"/>
      <c r="O166" s="81"/>
      <c r="P166" s="81"/>
      <c r="Q166" s="82"/>
      <c r="R166" s="83"/>
      <c r="S166" s="69"/>
      <c r="T166" s="70"/>
      <c r="U166" s="71"/>
      <c r="V166" s="71"/>
      <c r="W166" s="72"/>
      <c r="X166" s="73">
        <f t="shared" si="1"/>
        <v>0</v>
      </c>
      <c r="Y166" s="74">
        <f t="shared" si="2"/>
        <v>0</v>
      </c>
      <c r="Z166" s="75"/>
      <c r="AA166" s="84">
        <f t="shared" si="3"/>
        <v>0</v>
      </c>
      <c r="AB166" s="85"/>
      <c r="AC166" s="86"/>
      <c r="AD166" s="87"/>
      <c r="AE166" s="88"/>
      <c r="AF166" s="219">
        <f t="shared" si="60"/>
        <v>0</v>
      </c>
      <c r="AG166" s="64"/>
      <c r="AH166">
        <v>0</v>
      </c>
      <c r="AI166" s="187">
        <f t="shared" si="43"/>
        <v>0</v>
      </c>
      <c r="AJ166" s="190">
        <f t="shared" si="44"/>
        <v>0</v>
      </c>
    </row>
    <row r="167" spans="1:36" ht="28.8" x14ac:dyDescent="0.3">
      <c r="A167" s="233" t="s">
        <v>591</v>
      </c>
      <c r="B167" s="150">
        <v>5</v>
      </c>
      <c r="C167" s="57" t="s">
        <v>592</v>
      </c>
      <c r="D167" s="58"/>
      <c r="E167" s="59"/>
      <c r="F167" s="60">
        <f t="shared" si="0"/>
        <v>0</v>
      </c>
      <c r="G167" s="81"/>
      <c r="H167" s="62"/>
      <c r="I167" s="63"/>
      <c r="J167" s="64">
        <v>200</v>
      </c>
      <c r="K167" s="58"/>
      <c r="L167" s="59"/>
      <c r="M167" s="59" t="s">
        <v>57</v>
      </c>
      <c r="N167" s="59"/>
      <c r="O167" s="81"/>
      <c r="P167" s="81"/>
      <c r="Q167" s="82"/>
      <c r="R167" s="83" t="s">
        <v>58</v>
      </c>
      <c r="S167" s="69" t="s">
        <v>593</v>
      </c>
      <c r="T167" s="70">
        <v>8</v>
      </c>
      <c r="U167" s="71"/>
      <c r="V167" s="71"/>
      <c r="W167" s="72"/>
      <c r="X167" s="73">
        <f t="shared" si="1"/>
        <v>8</v>
      </c>
      <c r="Y167" s="74">
        <f t="shared" si="2"/>
        <v>920</v>
      </c>
      <c r="Z167" s="75" t="s">
        <v>144</v>
      </c>
      <c r="AA167" s="84">
        <f t="shared" si="3"/>
        <v>1120</v>
      </c>
      <c r="AB167" s="85"/>
      <c r="AC167" s="86"/>
      <c r="AD167" s="87"/>
      <c r="AE167" s="88"/>
      <c r="AF167" s="219">
        <f t="shared" si="60"/>
        <v>0.17376679875012024</v>
      </c>
      <c r="AG167" s="64">
        <v>200</v>
      </c>
      <c r="AH167">
        <v>920</v>
      </c>
      <c r="AI167" s="187">
        <f t="shared" si="43"/>
        <v>1120</v>
      </c>
      <c r="AJ167" s="190">
        <f t="shared" si="44"/>
        <v>0</v>
      </c>
    </row>
    <row r="168" spans="1:36" ht="28.8" x14ac:dyDescent="0.3">
      <c r="A168" s="233" t="s">
        <v>594</v>
      </c>
      <c r="B168" s="150">
        <v>5</v>
      </c>
      <c r="C168" s="57" t="s">
        <v>595</v>
      </c>
      <c r="D168" s="58"/>
      <c r="E168" s="59"/>
      <c r="F168" s="60">
        <f t="shared" si="0"/>
        <v>0</v>
      </c>
      <c r="G168" s="81"/>
      <c r="H168" s="62"/>
      <c r="I168" s="63"/>
      <c r="J168" s="64"/>
      <c r="K168" s="58"/>
      <c r="L168" s="59"/>
      <c r="M168" s="59" t="s">
        <v>57</v>
      </c>
      <c r="N168" s="59"/>
      <c r="O168" s="81"/>
      <c r="P168" s="81"/>
      <c r="Q168" s="82"/>
      <c r="R168" s="83" t="s">
        <v>58</v>
      </c>
      <c r="S168" s="69"/>
      <c r="T168" s="70">
        <v>16</v>
      </c>
      <c r="U168" s="71"/>
      <c r="V168" s="71"/>
      <c r="W168" s="72"/>
      <c r="X168" s="73">
        <f t="shared" si="1"/>
        <v>16</v>
      </c>
      <c r="Y168" s="74">
        <f t="shared" si="2"/>
        <v>1840</v>
      </c>
      <c r="Z168" s="75" t="s">
        <v>144</v>
      </c>
      <c r="AA168" s="84">
        <f t="shared" si="3"/>
        <v>1840</v>
      </c>
      <c r="AB168" s="85"/>
      <c r="AC168" s="86"/>
      <c r="AD168" s="87"/>
      <c r="AE168" s="88"/>
      <c r="AF168" s="219">
        <f t="shared" si="60"/>
        <v>0.2854740265180547</v>
      </c>
      <c r="AG168" s="64"/>
      <c r="AH168">
        <v>1840</v>
      </c>
      <c r="AI168" s="187">
        <f t="shared" si="43"/>
        <v>1840</v>
      </c>
      <c r="AJ168" s="190">
        <f t="shared" si="44"/>
        <v>0</v>
      </c>
    </row>
    <row r="169" spans="1:36" x14ac:dyDescent="0.3">
      <c r="A169" s="234" t="s">
        <v>596</v>
      </c>
      <c r="B169" s="241"/>
      <c r="C169" s="142" t="s">
        <v>597</v>
      </c>
      <c r="D169" s="58"/>
      <c r="E169" s="59"/>
      <c r="F169" s="60">
        <f t="shared" si="0"/>
        <v>0</v>
      </c>
      <c r="G169" s="81"/>
      <c r="H169" s="62"/>
      <c r="I169" s="63"/>
      <c r="J169" s="64"/>
      <c r="K169" s="58"/>
      <c r="L169" s="59"/>
      <c r="M169" s="59"/>
      <c r="N169" s="59"/>
      <c r="O169" s="81"/>
      <c r="P169" s="81"/>
      <c r="Q169" s="82"/>
      <c r="R169" s="83"/>
      <c r="S169" s="69"/>
      <c r="T169" s="70"/>
      <c r="U169" s="71"/>
      <c r="V169" s="71"/>
      <c r="W169" s="72"/>
      <c r="X169" s="73">
        <f t="shared" si="1"/>
        <v>0</v>
      </c>
      <c r="Y169" s="74">
        <f t="shared" si="2"/>
        <v>0</v>
      </c>
      <c r="Z169" s="75"/>
      <c r="AA169" s="84">
        <f t="shared" si="3"/>
        <v>0</v>
      </c>
      <c r="AB169" s="85"/>
      <c r="AC169" s="86"/>
      <c r="AD169" s="87"/>
      <c r="AE169" s="88"/>
      <c r="AF169" s="219">
        <f t="shared" si="60"/>
        <v>0</v>
      </c>
      <c r="AG169" s="64"/>
      <c r="AH169">
        <v>0</v>
      </c>
      <c r="AI169" s="187">
        <f t="shared" si="43"/>
        <v>0</v>
      </c>
      <c r="AJ169" s="190">
        <f t="shared" si="44"/>
        <v>0</v>
      </c>
    </row>
    <row r="170" spans="1:36" s="183" customFormat="1" ht="28.8" x14ac:dyDescent="0.3">
      <c r="A170" s="251" t="s">
        <v>598</v>
      </c>
      <c r="B170" s="260">
        <v>4</v>
      </c>
      <c r="C170" s="159" t="s">
        <v>599</v>
      </c>
      <c r="D170" s="162"/>
      <c r="E170" s="163"/>
      <c r="F170" s="164">
        <f t="shared" si="0"/>
        <v>0</v>
      </c>
      <c r="G170" s="165"/>
      <c r="H170" s="166"/>
      <c r="I170" s="167"/>
      <c r="J170" s="168"/>
      <c r="K170" s="162"/>
      <c r="L170" s="163"/>
      <c r="M170" s="163" t="s">
        <v>57</v>
      </c>
      <c r="N170" s="163"/>
      <c r="O170" s="165"/>
      <c r="P170" s="165"/>
      <c r="Q170" s="169"/>
      <c r="R170" s="170" t="s">
        <v>58</v>
      </c>
      <c r="S170" s="171"/>
      <c r="T170" s="172"/>
      <c r="U170" s="173"/>
      <c r="V170" s="173"/>
      <c r="W170" s="174"/>
      <c r="X170" s="175">
        <f t="shared" si="1"/>
        <v>0</v>
      </c>
      <c r="Y170" s="176">
        <f t="shared" si="2"/>
        <v>0</v>
      </c>
      <c r="Z170" s="177"/>
      <c r="AA170" s="178">
        <f t="shared" si="3"/>
        <v>0</v>
      </c>
      <c r="AB170" s="179"/>
      <c r="AC170" s="180"/>
      <c r="AD170" s="181"/>
      <c r="AE170" s="182"/>
      <c r="AF170" s="229">
        <f t="shared" si="60"/>
        <v>0</v>
      </c>
      <c r="AG170" s="168"/>
      <c r="AH170" s="183">
        <v>0</v>
      </c>
      <c r="AI170" s="230">
        <f t="shared" si="43"/>
        <v>0</v>
      </c>
      <c r="AJ170" s="231">
        <f t="shared" si="44"/>
        <v>0</v>
      </c>
    </row>
    <row r="171" spans="1:36" s="183" customFormat="1" ht="28.8" x14ac:dyDescent="0.3">
      <c r="A171" s="251" t="s">
        <v>600</v>
      </c>
      <c r="B171" s="260">
        <v>4</v>
      </c>
      <c r="C171" s="159" t="s">
        <v>336</v>
      </c>
      <c r="D171" s="162"/>
      <c r="E171" s="163"/>
      <c r="F171" s="164">
        <f t="shared" si="0"/>
        <v>0</v>
      </c>
      <c r="G171" s="165"/>
      <c r="H171" s="166"/>
      <c r="I171" s="167"/>
      <c r="J171" s="168"/>
      <c r="K171" s="162"/>
      <c r="L171" s="163"/>
      <c r="M171" s="163" t="s">
        <v>57</v>
      </c>
      <c r="N171" s="163"/>
      <c r="O171" s="165"/>
      <c r="P171" s="165"/>
      <c r="Q171" s="169"/>
      <c r="R171" s="170" t="s">
        <v>58</v>
      </c>
      <c r="S171" s="171"/>
      <c r="T171" s="172"/>
      <c r="U171" s="173"/>
      <c r="V171" s="173"/>
      <c r="W171" s="174"/>
      <c r="X171" s="175">
        <f t="shared" si="1"/>
        <v>0</v>
      </c>
      <c r="Y171" s="176">
        <f t="shared" si="2"/>
        <v>0</v>
      </c>
      <c r="Z171" s="177"/>
      <c r="AA171" s="178">
        <f t="shared" si="3"/>
        <v>0</v>
      </c>
      <c r="AB171" s="179"/>
      <c r="AC171" s="180"/>
      <c r="AD171" s="181"/>
      <c r="AE171" s="182"/>
      <c r="AF171" s="229">
        <f t="shared" si="60"/>
        <v>0</v>
      </c>
      <c r="AG171" s="168"/>
      <c r="AH171" s="183">
        <v>0</v>
      </c>
      <c r="AI171" s="230">
        <f t="shared" si="43"/>
        <v>0</v>
      </c>
      <c r="AJ171" s="231">
        <f t="shared" si="44"/>
        <v>0</v>
      </c>
    </row>
    <row r="172" spans="1:36" s="183" customFormat="1" ht="28.8" x14ac:dyDescent="0.3">
      <c r="A172" s="251" t="s">
        <v>601</v>
      </c>
      <c r="B172" s="260">
        <v>4</v>
      </c>
      <c r="C172" s="159" t="s">
        <v>602</v>
      </c>
      <c r="D172" s="162"/>
      <c r="E172" s="163"/>
      <c r="F172" s="164">
        <f t="shared" si="0"/>
        <v>0</v>
      </c>
      <c r="G172" s="165"/>
      <c r="H172" s="166"/>
      <c r="I172" s="167"/>
      <c r="J172" s="168"/>
      <c r="K172" s="162"/>
      <c r="L172" s="163"/>
      <c r="M172" s="163" t="s">
        <v>57</v>
      </c>
      <c r="N172" s="163"/>
      <c r="O172" s="165"/>
      <c r="P172" s="165"/>
      <c r="Q172" s="169"/>
      <c r="R172" s="170" t="s">
        <v>58</v>
      </c>
      <c r="S172" s="171"/>
      <c r="T172" s="172"/>
      <c r="U172" s="173"/>
      <c r="V172" s="173"/>
      <c r="W172" s="174"/>
      <c r="X172" s="175">
        <f t="shared" si="1"/>
        <v>0</v>
      </c>
      <c r="Y172" s="176">
        <f t="shared" si="2"/>
        <v>0</v>
      </c>
      <c r="Z172" s="177"/>
      <c r="AA172" s="178">
        <f t="shared" si="3"/>
        <v>0</v>
      </c>
      <c r="AB172" s="179"/>
      <c r="AC172" s="180"/>
      <c r="AD172" s="181"/>
      <c r="AE172" s="182"/>
      <c r="AF172" s="229">
        <f t="shared" si="60"/>
        <v>0</v>
      </c>
      <c r="AG172" s="168"/>
      <c r="AH172" s="183">
        <v>0</v>
      </c>
      <c r="AI172" s="230">
        <f t="shared" ref="AI172:AI206" si="61">AG172+AH172</f>
        <v>0</v>
      </c>
      <c r="AJ172" s="231">
        <f t="shared" ref="AJ172:AJ206" si="62">AA172-AI172</f>
        <v>0</v>
      </c>
    </row>
    <row r="173" spans="1:36" s="183" customFormat="1" ht="28.8" x14ac:dyDescent="0.3">
      <c r="A173" s="251" t="s">
        <v>603</v>
      </c>
      <c r="B173" s="260">
        <v>4</v>
      </c>
      <c r="C173" s="159" t="s">
        <v>604</v>
      </c>
      <c r="D173" s="162"/>
      <c r="E173" s="163"/>
      <c r="F173" s="164">
        <f t="shared" si="0"/>
        <v>0</v>
      </c>
      <c r="G173" s="165"/>
      <c r="H173" s="166"/>
      <c r="I173" s="167"/>
      <c r="J173" s="168"/>
      <c r="K173" s="162"/>
      <c r="L173" s="163"/>
      <c r="M173" s="163" t="s">
        <v>57</v>
      </c>
      <c r="N173" s="163"/>
      <c r="O173" s="165"/>
      <c r="P173" s="165"/>
      <c r="Q173" s="169"/>
      <c r="R173" s="170" t="s">
        <v>58</v>
      </c>
      <c r="S173" s="171"/>
      <c r="T173" s="172"/>
      <c r="U173" s="173"/>
      <c r="V173" s="173"/>
      <c r="W173" s="174"/>
      <c r="X173" s="175">
        <f t="shared" si="1"/>
        <v>0</v>
      </c>
      <c r="Y173" s="176">
        <f t="shared" si="2"/>
        <v>0</v>
      </c>
      <c r="Z173" s="177"/>
      <c r="AA173" s="178">
        <f t="shared" si="3"/>
        <v>0</v>
      </c>
      <c r="AB173" s="179"/>
      <c r="AC173" s="180"/>
      <c r="AD173" s="181"/>
      <c r="AE173" s="182"/>
      <c r="AF173" s="229">
        <f t="shared" si="60"/>
        <v>0</v>
      </c>
      <c r="AG173" s="168"/>
      <c r="AH173" s="183">
        <v>0</v>
      </c>
      <c r="AI173" s="230">
        <f t="shared" si="61"/>
        <v>0</v>
      </c>
      <c r="AJ173" s="231">
        <f t="shared" si="62"/>
        <v>0</v>
      </c>
    </row>
    <row r="174" spans="1:36" ht="28.8" x14ac:dyDescent="0.3">
      <c r="A174" s="238" t="s">
        <v>605</v>
      </c>
      <c r="B174" s="241"/>
      <c r="C174" s="259" t="s">
        <v>606</v>
      </c>
      <c r="D174" s="58"/>
      <c r="E174" s="59"/>
      <c r="F174" s="60">
        <f t="shared" si="0"/>
        <v>0</v>
      </c>
      <c r="G174" s="81"/>
      <c r="H174" s="62"/>
      <c r="I174" s="63"/>
      <c r="J174" s="64"/>
      <c r="K174" s="58"/>
      <c r="L174" s="59"/>
      <c r="M174" s="59"/>
      <c r="N174" s="59"/>
      <c r="O174" s="81"/>
      <c r="P174" s="81"/>
      <c r="Q174" s="82"/>
      <c r="R174" s="83"/>
      <c r="S174" s="69"/>
      <c r="T174" s="70"/>
      <c r="U174" s="71"/>
      <c r="V174" s="71"/>
      <c r="W174" s="72"/>
      <c r="X174" s="73">
        <f t="shared" si="1"/>
        <v>0</v>
      </c>
      <c r="Y174" s="74">
        <f t="shared" si="2"/>
        <v>0</v>
      </c>
      <c r="Z174" s="75"/>
      <c r="AA174" s="84">
        <f t="shared" si="3"/>
        <v>0</v>
      </c>
      <c r="AB174" s="85"/>
      <c r="AC174" s="86"/>
      <c r="AD174" s="87"/>
      <c r="AE174" s="88"/>
      <c r="AF174" s="219">
        <f t="shared" si="60"/>
        <v>0</v>
      </c>
      <c r="AG174" s="64"/>
      <c r="AH174">
        <v>0</v>
      </c>
      <c r="AI174" s="187">
        <f t="shared" si="61"/>
        <v>0</v>
      </c>
      <c r="AJ174" s="190">
        <f t="shared" si="62"/>
        <v>0</v>
      </c>
    </row>
    <row r="175" spans="1:36" ht="28.8" x14ac:dyDescent="0.3">
      <c r="A175" s="235" t="s">
        <v>607</v>
      </c>
      <c r="B175" s="150">
        <v>5</v>
      </c>
      <c r="C175" s="55" t="s">
        <v>608</v>
      </c>
      <c r="D175" s="58"/>
      <c r="E175" s="59"/>
      <c r="F175" s="60">
        <f t="shared" si="0"/>
        <v>0</v>
      </c>
      <c r="G175" s="81"/>
      <c r="H175" s="62"/>
      <c r="I175" s="63"/>
      <c r="J175" s="64"/>
      <c r="K175" s="58"/>
      <c r="L175" s="59"/>
      <c r="M175" s="59" t="s">
        <v>57</v>
      </c>
      <c r="N175" s="59"/>
      <c r="O175" s="81"/>
      <c r="P175" s="81"/>
      <c r="Q175" s="82"/>
      <c r="R175" s="83" t="s">
        <v>58</v>
      </c>
      <c r="S175" s="69"/>
      <c r="T175" s="70">
        <v>36</v>
      </c>
      <c r="U175" s="71"/>
      <c r="V175" s="71"/>
      <c r="W175" s="72"/>
      <c r="X175" s="73">
        <f t="shared" si="1"/>
        <v>36</v>
      </c>
      <c r="Y175" s="74">
        <f t="shared" si="2"/>
        <v>4140</v>
      </c>
      <c r="Z175" s="75" t="s">
        <v>144</v>
      </c>
      <c r="AA175" s="84">
        <f t="shared" si="3"/>
        <v>4140</v>
      </c>
      <c r="AB175" s="85"/>
      <c r="AC175" s="86"/>
      <c r="AD175" s="87"/>
      <c r="AE175" s="88"/>
      <c r="AF175" s="219">
        <f t="shared" si="60"/>
        <v>0.64231655966562307</v>
      </c>
      <c r="AG175" s="64"/>
      <c r="AH175">
        <v>4140</v>
      </c>
      <c r="AI175" s="187">
        <f t="shared" si="61"/>
        <v>4140</v>
      </c>
      <c r="AJ175" s="190">
        <f t="shared" si="62"/>
        <v>0</v>
      </c>
    </row>
    <row r="176" spans="1:36" ht="28.8" x14ac:dyDescent="0.3">
      <c r="A176" s="235" t="s">
        <v>609</v>
      </c>
      <c r="B176" s="150">
        <v>5</v>
      </c>
      <c r="C176" s="55" t="s">
        <v>610</v>
      </c>
      <c r="D176" s="58"/>
      <c r="E176" s="59"/>
      <c r="F176" s="60">
        <f t="shared" si="0"/>
        <v>0</v>
      </c>
      <c r="G176" s="81"/>
      <c r="H176" s="62"/>
      <c r="I176" s="63"/>
      <c r="J176" s="64"/>
      <c r="K176" s="58"/>
      <c r="L176" s="59"/>
      <c r="M176" s="59" t="s">
        <v>57</v>
      </c>
      <c r="N176" s="59"/>
      <c r="O176" s="81"/>
      <c r="P176" s="81"/>
      <c r="Q176" s="82"/>
      <c r="R176" s="83" t="s">
        <v>58</v>
      </c>
      <c r="S176" s="69"/>
      <c r="T176" s="70">
        <v>32</v>
      </c>
      <c r="U176" s="71"/>
      <c r="V176" s="71"/>
      <c r="W176" s="72"/>
      <c r="X176" s="73">
        <f t="shared" si="1"/>
        <v>32</v>
      </c>
      <c r="Y176" s="74">
        <f t="shared" si="2"/>
        <v>3680</v>
      </c>
      <c r="Z176" s="75" t="s">
        <v>144</v>
      </c>
      <c r="AA176" s="84">
        <f t="shared" si="3"/>
        <v>3680</v>
      </c>
      <c r="AB176" s="85"/>
      <c r="AC176" s="86"/>
      <c r="AD176" s="87"/>
      <c r="AE176" s="88"/>
      <c r="AF176" s="219">
        <f t="shared" si="60"/>
        <v>0.5709480530361094</v>
      </c>
      <c r="AG176" s="64"/>
      <c r="AH176">
        <v>3680</v>
      </c>
      <c r="AI176" s="187">
        <f t="shared" si="61"/>
        <v>3680</v>
      </c>
      <c r="AJ176" s="190">
        <f t="shared" si="62"/>
        <v>0</v>
      </c>
    </row>
    <row r="177" spans="1:36" x14ac:dyDescent="0.3">
      <c r="A177" s="238" t="s">
        <v>611</v>
      </c>
      <c r="B177" s="241"/>
      <c r="C177" s="259" t="s">
        <v>612</v>
      </c>
      <c r="D177" s="58"/>
      <c r="E177" s="59"/>
      <c r="F177" s="60">
        <f t="shared" si="0"/>
        <v>0</v>
      </c>
      <c r="G177" s="81"/>
      <c r="H177" s="62"/>
      <c r="I177" s="63"/>
      <c r="J177" s="64"/>
      <c r="K177" s="58"/>
      <c r="L177" s="59"/>
      <c r="M177" s="59"/>
      <c r="N177" s="59"/>
      <c r="O177" s="81"/>
      <c r="P177" s="81"/>
      <c r="Q177" s="82"/>
      <c r="R177" s="83"/>
      <c r="S177" s="69"/>
      <c r="T177" s="70"/>
      <c r="U177" s="71"/>
      <c r="V177" s="71"/>
      <c r="W177" s="72"/>
      <c r="X177" s="73">
        <f t="shared" si="1"/>
        <v>0</v>
      </c>
      <c r="Y177" s="74">
        <f t="shared" si="2"/>
        <v>0</v>
      </c>
      <c r="Z177" s="75"/>
      <c r="AA177" s="84">
        <f t="shared" si="3"/>
        <v>0</v>
      </c>
      <c r="AB177" s="85"/>
      <c r="AC177" s="86"/>
      <c r="AD177" s="87"/>
      <c r="AE177" s="88"/>
      <c r="AF177" s="219">
        <f t="shared" si="60"/>
        <v>0</v>
      </c>
      <c r="AG177" s="64"/>
      <c r="AH177">
        <v>0</v>
      </c>
      <c r="AI177" s="187">
        <f t="shared" si="61"/>
        <v>0</v>
      </c>
      <c r="AJ177" s="190">
        <f t="shared" si="62"/>
        <v>0</v>
      </c>
    </row>
    <row r="178" spans="1:36" ht="28.8" x14ac:dyDescent="0.3">
      <c r="A178" s="235" t="s">
        <v>613</v>
      </c>
      <c r="B178" s="150">
        <v>5</v>
      </c>
      <c r="C178" s="55" t="s">
        <v>614</v>
      </c>
      <c r="D178" s="58"/>
      <c r="E178" s="59"/>
      <c r="F178" s="60">
        <f t="shared" si="0"/>
        <v>0</v>
      </c>
      <c r="G178" s="81"/>
      <c r="H178" s="62"/>
      <c r="I178" s="63"/>
      <c r="J178" s="64"/>
      <c r="K178" s="58"/>
      <c r="L178" s="59"/>
      <c r="M178" s="59" t="s">
        <v>57</v>
      </c>
      <c r="N178" s="59"/>
      <c r="O178" s="81"/>
      <c r="P178" s="81"/>
      <c r="Q178" s="82"/>
      <c r="R178" s="83" t="s">
        <v>58</v>
      </c>
      <c r="S178" s="69"/>
      <c r="T178" s="70">
        <v>40</v>
      </c>
      <c r="U178" s="71"/>
      <c r="V178" s="71"/>
      <c r="W178" s="72"/>
      <c r="X178" s="73">
        <f t="shared" si="1"/>
        <v>40</v>
      </c>
      <c r="Y178" s="74">
        <f t="shared" si="2"/>
        <v>4600</v>
      </c>
      <c r="Z178" s="75" t="s">
        <v>144</v>
      </c>
      <c r="AA178" s="84">
        <f t="shared" si="3"/>
        <v>4600</v>
      </c>
      <c r="AB178" s="85"/>
      <c r="AC178" s="86"/>
      <c r="AD178" s="87"/>
      <c r="AE178" s="88"/>
      <c r="AF178" s="219">
        <f t="shared" si="60"/>
        <v>0.71368506629513662</v>
      </c>
      <c r="AG178" s="64"/>
      <c r="AH178" s="257">
        <v>4140</v>
      </c>
      <c r="AI178" s="187">
        <f t="shared" si="61"/>
        <v>4140</v>
      </c>
      <c r="AJ178" s="190">
        <f t="shared" si="62"/>
        <v>460</v>
      </c>
    </row>
    <row r="179" spans="1:36" ht="28.8" x14ac:dyDescent="0.3">
      <c r="A179" s="235" t="s">
        <v>615</v>
      </c>
      <c r="B179" s="150">
        <v>5</v>
      </c>
      <c r="C179" s="55" t="s">
        <v>302</v>
      </c>
      <c r="D179" s="58"/>
      <c r="E179" s="59"/>
      <c r="F179" s="60">
        <f t="shared" si="0"/>
        <v>0</v>
      </c>
      <c r="G179" s="81"/>
      <c r="H179" s="62"/>
      <c r="I179" s="63"/>
      <c r="J179" s="64"/>
      <c r="K179" s="58"/>
      <c r="L179" s="59"/>
      <c r="M179" s="59" t="s">
        <v>57</v>
      </c>
      <c r="N179" s="59"/>
      <c r="O179" s="81"/>
      <c r="P179" s="81"/>
      <c r="Q179" s="82"/>
      <c r="R179" s="83" t="s">
        <v>58</v>
      </c>
      <c r="S179" s="69"/>
      <c r="T179" s="70">
        <v>40</v>
      </c>
      <c r="U179" s="71"/>
      <c r="V179" s="71"/>
      <c r="W179" s="72"/>
      <c r="X179" s="73">
        <f t="shared" si="1"/>
        <v>40</v>
      </c>
      <c r="Y179" s="74">
        <f t="shared" si="2"/>
        <v>4600</v>
      </c>
      <c r="Z179" s="75" t="s">
        <v>144</v>
      </c>
      <c r="AA179" s="84">
        <f t="shared" si="3"/>
        <v>4600</v>
      </c>
      <c r="AB179" s="85"/>
      <c r="AC179" s="86"/>
      <c r="AD179" s="87"/>
      <c r="AE179" s="88"/>
      <c r="AF179" s="219">
        <f t="shared" si="60"/>
        <v>0.71368506629513662</v>
      </c>
      <c r="AG179" s="64"/>
      <c r="AH179" s="257">
        <v>4140</v>
      </c>
      <c r="AI179" s="187">
        <f t="shared" si="61"/>
        <v>4140</v>
      </c>
      <c r="AJ179" s="190">
        <f t="shared" si="62"/>
        <v>460</v>
      </c>
    </row>
    <row r="180" spans="1:36" s="183" customFormat="1" x14ac:dyDescent="0.3">
      <c r="A180" s="251" t="s">
        <v>616</v>
      </c>
      <c r="B180" s="260">
        <v>4</v>
      </c>
      <c r="C180" s="159" t="s">
        <v>617</v>
      </c>
      <c r="D180" s="162"/>
      <c r="E180" s="163"/>
      <c r="F180" s="164">
        <f t="shared" si="0"/>
        <v>0</v>
      </c>
      <c r="G180" s="165"/>
      <c r="H180" s="166"/>
      <c r="I180" s="167"/>
      <c r="J180" s="168"/>
      <c r="K180" s="162"/>
      <c r="L180" s="163"/>
      <c r="M180" s="163" t="s">
        <v>57</v>
      </c>
      <c r="N180" s="163"/>
      <c r="O180" s="165"/>
      <c r="P180" s="165"/>
      <c r="Q180" s="169"/>
      <c r="R180" s="170" t="s">
        <v>58</v>
      </c>
      <c r="S180" s="171"/>
      <c r="T180" s="172"/>
      <c r="U180" s="173"/>
      <c r="V180" s="173"/>
      <c r="W180" s="174"/>
      <c r="X180" s="175">
        <f t="shared" si="1"/>
        <v>0</v>
      </c>
      <c r="Y180" s="176">
        <f t="shared" si="2"/>
        <v>0</v>
      </c>
      <c r="Z180" s="177"/>
      <c r="AA180" s="178">
        <f t="shared" si="3"/>
        <v>0</v>
      </c>
      <c r="AB180" s="179"/>
      <c r="AC180" s="180"/>
      <c r="AD180" s="181"/>
      <c r="AE180" s="182"/>
      <c r="AF180" s="229">
        <f t="shared" si="60"/>
        <v>0</v>
      </c>
      <c r="AG180" s="168"/>
      <c r="AH180" s="183">
        <v>0</v>
      </c>
      <c r="AI180" s="230">
        <f t="shared" si="61"/>
        <v>0</v>
      </c>
      <c r="AJ180" s="231">
        <f t="shared" si="62"/>
        <v>0</v>
      </c>
    </row>
    <row r="181" spans="1:36" s="183" customFormat="1" ht="28.8" x14ac:dyDescent="0.3">
      <c r="A181" s="251" t="s">
        <v>618</v>
      </c>
      <c r="B181" s="260">
        <v>4</v>
      </c>
      <c r="C181" s="159" t="s">
        <v>374</v>
      </c>
      <c r="D181" s="162"/>
      <c r="E181" s="163"/>
      <c r="F181" s="164">
        <f t="shared" si="0"/>
        <v>0</v>
      </c>
      <c r="G181" s="165"/>
      <c r="H181" s="166"/>
      <c r="I181" s="167"/>
      <c r="J181" s="168"/>
      <c r="K181" s="162"/>
      <c r="L181" s="163"/>
      <c r="M181" s="163" t="s">
        <v>57</v>
      </c>
      <c r="N181" s="163"/>
      <c r="O181" s="165"/>
      <c r="P181" s="165"/>
      <c r="Q181" s="169"/>
      <c r="R181" s="170" t="s">
        <v>58</v>
      </c>
      <c r="S181" s="171"/>
      <c r="T181" s="172"/>
      <c r="U181" s="173"/>
      <c r="V181" s="173"/>
      <c r="W181" s="174"/>
      <c r="X181" s="175">
        <f t="shared" si="1"/>
        <v>0</v>
      </c>
      <c r="Y181" s="176">
        <f t="shared" si="2"/>
        <v>0</v>
      </c>
      <c r="Z181" s="177"/>
      <c r="AA181" s="178">
        <f t="shared" si="3"/>
        <v>0</v>
      </c>
      <c r="AB181" s="179"/>
      <c r="AC181" s="180"/>
      <c r="AD181" s="181"/>
      <c r="AE181" s="182"/>
      <c r="AF181" s="229">
        <f t="shared" si="60"/>
        <v>0</v>
      </c>
      <c r="AG181" s="168"/>
      <c r="AH181" s="183">
        <v>0</v>
      </c>
      <c r="AI181" s="230">
        <f t="shared" si="61"/>
        <v>0</v>
      </c>
      <c r="AJ181" s="231">
        <f t="shared" si="62"/>
        <v>0</v>
      </c>
    </row>
    <row r="182" spans="1:36" s="183" customFormat="1" ht="28.8" x14ac:dyDescent="0.3">
      <c r="A182" s="251" t="s">
        <v>619</v>
      </c>
      <c r="B182" s="260">
        <v>4</v>
      </c>
      <c r="C182" s="159" t="s">
        <v>620</v>
      </c>
      <c r="D182" s="162"/>
      <c r="E182" s="163"/>
      <c r="F182" s="164">
        <f t="shared" si="0"/>
        <v>0</v>
      </c>
      <c r="G182" s="165"/>
      <c r="H182" s="166"/>
      <c r="I182" s="167"/>
      <c r="J182" s="168"/>
      <c r="K182" s="162"/>
      <c r="L182" s="163"/>
      <c r="M182" s="163" t="s">
        <v>57</v>
      </c>
      <c r="N182" s="163"/>
      <c r="O182" s="165"/>
      <c r="P182" s="165"/>
      <c r="Q182" s="169"/>
      <c r="R182" s="170" t="s">
        <v>58</v>
      </c>
      <c r="S182" s="171"/>
      <c r="T182" s="172"/>
      <c r="U182" s="173"/>
      <c r="V182" s="173"/>
      <c r="W182" s="174"/>
      <c r="X182" s="175">
        <f t="shared" si="1"/>
        <v>0</v>
      </c>
      <c r="Y182" s="176">
        <f t="shared" si="2"/>
        <v>0</v>
      </c>
      <c r="Z182" s="177"/>
      <c r="AA182" s="178">
        <f t="shared" si="3"/>
        <v>0</v>
      </c>
      <c r="AB182" s="179"/>
      <c r="AC182" s="180"/>
      <c r="AD182" s="181"/>
      <c r="AE182" s="182"/>
      <c r="AF182" s="229">
        <f t="shared" si="60"/>
        <v>0</v>
      </c>
      <c r="AG182" s="168"/>
      <c r="AH182" s="183">
        <v>0</v>
      </c>
      <c r="AI182" s="230">
        <f t="shared" si="61"/>
        <v>0</v>
      </c>
      <c r="AJ182" s="231">
        <f t="shared" si="62"/>
        <v>0</v>
      </c>
    </row>
    <row r="183" spans="1:36" s="183" customFormat="1" x14ac:dyDescent="0.3">
      <c r="A183" s="251" t="s">
        <v>621</v>
      </c>
      <c r="B183" s="260">
        <v>4</v>
      </c>
      <c r="C183" s="159" t="s">
        <v>476</v>
      </c>
      <c r="D183" s="162"/>
      <c r="E183" s="163"/>
      <c r="F183" s="164">
        <f t="shared" si="0"/>
        <v>0</v>
      </c>
      <c r="G183" s="165"/>
      <c r="H183" s="166"/>
      <c r="I183" s="167"/>
      <c r="J183" s="168"/>
      <c r="K183" s="162"/>
      <c r="L183" s="163"/>
      <c r="M183" s="163" t="s">
        <v>57</v>
      </c>
      <c r="N183" s="163"/>
      <c r="O183" s="165"/>
      <c r="P183" s="165"/>
      <c r="Q183" s="169"/>
      <c r="R183" s="170" t="s">
        <v>58</v>
      </c>
      <c r="S183" s="171"/>
      <c r="T183" s="172"/>
      <c r="U183" s="173"/>
      <c r="V183" s="173"/>
      <c r="W183" s="174"/>
      <c r="X183" s="175">
        <f t="shared" si="1"/>
        <v>0</v>
      </c>
      <c r="Y183" s="176">
        <f t="shared" si="2"/>
        <v>0</v>
      </c>
      <c r="Z183" s="177"/>
      <c r="AA183" s="178">
        <f t="shared" si="3"/>
        <v>0</v>
      </c>
      <c r="AB183" s="179"/>
      <c r="AC183" s="180"/>
      <c r="AD183" s="181"/>
      <c r="AE183" s="182"/>
      <c r="AF183" s="229">
        <f t="shared" si="60"/>
        <v>0</v>
      </c>
      <c r="AG183" s="168"/>
      <c r="AH183" s="183">
        <v>0</v>
      </c>
      <c r="AI183" s="230">
        <f t="shared" si="61"/>
        <v>0</v>
      </c>
      <c r="AJ183" s="231">
        <f t="shared" si="62"/>
        <v>0</v>
      </c>
    </row>
    <row r="184" spans="1:36" s="183" customFormat="1" x14ac:dyDescent="0.3">
      <c r="A184" s="251" t="s">
        <v>622</v>
      </c>
      <c r="B184" s="260">
        <v>4</v>
      </c>
      <c r="C184" s="278" t="s">
        <v>534</v>
      </c>
      <c r="D184" s="162"/>
      <c r="E184" s="163"/>
      <c r="F184" s="164">
        <f t="shared" si="0"/>
        <v>0</v>
      </c>
      <c r="G184" s="165"/>
      <c r="H184" s="166"/>
      <c r="I184" s="167"/>
      <c r="J184" s="168"/>
      <c r="K184" s="162"/>
      <c r="L184" s="163"/>
      <c r="M184" s="163" t="s">
        <v>57</v>
      </c>
      <c r="N184" s="163"/>
      <c r="O184" s="165"/>
      <c r="P184" s="165"/>
      <c r="Q184" s="169"/>
      <c r="R184" s="170" t="s">
        <v>58</v>
      </c>
      <c r="S184" s="171"/>
      <c r="T184" s="172"/>
      <c r="U184" s="173"/>
      <c r="V184" s="173"/>
      <c r="W184" s="174"/>
      <c r="X184" s="175">
        <f t="shared" si="1"/>
        <v>0</v>
      </c>
      <c r="Y184" s="176">
        <f t="shared" si="2"/>
        <v>0</v>
      </c>
      <c r="Z184" s="177"/>
      <c r="AA184" s="178">
        <f t="shared" si="3"/>
        <v>0</v>
      </c>
      <c r="AB184" s="179"/>
      <c r="AC184" s="180"/>
      <c r="AD184" s="181"/>
      <c r="AE184" s="182"/>
      <c r="AF184" s="229">
        <f t="shared" si="60"/>
        <v>0</v>
      </c>
      <c r="AG184" s="168"/>
      <c r="AH184" s="183">
        <v>0</v>
      </c>
      <c r="AI184" s="230">
        <f t="shared" si="61"/>
        <v>0</v>
      </c>
      <c r="AJ184" s="231">
        <f t="shared" si="62"/>
        <v>0</v>
      </c>
    </row>
    <row r="185" spans="1:36" s="183" customFormat="1" x14ac:dyDescent="0.3">
      <c r="A185" s="251" t="s">
        <v>623</v>
      </c>
      <c r="B185" s="260">
        <v>4</v>
      </c>
      <c r="C185" s="278" t="s">
        <v>536</v>
      </c>
      <c r="D185" s="162"/>
      <c r="E185" s="163"/>
      <c r="F185" s="164">
        <f t="shared" si="0"/>
        <v>0</v>
      </c>
      <c r="G185" s="165"/>
      <c r="H185" s="166"/>
      <c r="I185" s="167"/>
      <c r="J185" s="168"/>
      <c r="K185" s="162"/>
      <c r="L185" s="163"/>
      <c r="M185" s="163" t="s">
        <v>57</v>
      </c>
      <c r="N185" s="163"/>
      <c r="O185" s="165"/>
      <c r="P185" s="165"/>
      <c r="Q185" s="169"/>
      <c r="R185" s="170" t="s">
        <v>58</v>
      </c>
      <c r="S185" s="171"/>
      <c r="T185" s="172"/>
      <c r="U185" s="173"/>
      <c r="V185" s="173"/>
      <c r="W185" s="174"/>
      <c r="X185" s="175">
        <f t="shared" si="1"/>
        <v>0</v>
      </c>
      <c r="Y185" s="176">
        <f t="shared" si="2"/>
        <v>0</v>
      </c>
      <c r="Z185" s="177"/>
      <c r="AA185" s="178">
        <f t="shared" si="3"/>
        <v>0</v>
      </c>
      <c r="AB185" s="179"/>
      <c r="AC185" s="180"/>
      <c r="AD185" s="181"/>
      <c r="AE185" s="182"/>
      <c r="AF185" s="229">
        <f t="shared" si="60"/>
        <v>0</v>
      </c>
      <c r="AG185" s="168"/>
      <c r="AH185" s="183">
        <v>0</v>
      </c>
      <c r="AI185" s="230">
        <f t="shared" si="61"/>
        <v>0</v>
      </c>
      <c r="AJ185" s="231">
        <f t="shared" si="62"/>
        <v>0</v>
      </c>
    </row>
    <row r="186" spans="1:36" x14ac:dyDescent="0.3">
      <c r="A186" s="235" t="s">
        <v>624</v>
      </c>
      <c r="B186" s="150">
        <v>5</v>
      </c>
      <c r="C186" s="29" t="s">
        <v>312</v>
      </c>
      <c r="D186" s="58"/>
      <c r="E186" s="59"/>
      <c r="F186" s="60">
        <f t="shared" si="0"/>
        <v>0</v>
      </c>
      <c r="G186" s="81"/>
      <c r="H186" s="62"/>
      <c r="I186" s="63"/>
      <c r="J186" s="64"/>
      <c r="K186" s="58"/>
      <c r="L186" s="59"/>
      <c r="M186" s="59" t="s">
        <v>57</v>
      </c>
      <c r="N186" s="59"/>
      <c r="O186" s="81"/>
      <c r="P186" s="81"/>
      <c r="Q186" s="82"/>
      <c r="R186" s="83" t="s">
        <v>58</v>
      </c>
      <c r="S186" s="69"/>
      <c r="T186" s="70">
        <v>20</v>
      </c>
      <c r="U186" s="71"/>
      <c r="V186" s="71"/>
      <c r="W186" s="72"/>
      <c r="X186" s="73">
        <f t="shared" si="1"/>
        <v>20</v>
      </c>
      <c r="Y186" s="74">
        <f t="shared" si="2"/>
        <v>2300</v>
      </c>
      <c r="Z186" s="75" t="s">
        <v>144</v>
      </c>
      <c r="AA186" s="84">
        <f t="shared" si="3"/>
        <v>2300</v>
      </c>
      <c r="AB186" s="85"/>
      <c r="AC186" s="86"/>
      <c r="AD186" s="87"/>
      <c r="AE186" s="88"/>
      <c r="AF186" s="219">
        <f t="shared" si="60"/>
        <v>0.35684253314756831</v>
      </c>
      <c r="AG186" s="64"/>
      <c r="AH186">
        <v>2300</v>
      </c>
      <c r="AI186" s="187">
        <f t="shared" si="61"/>
        <v>2300</v>
      </c>
      <c r="AJ186" s="190">
        <f t="shared" si="62"/>
        <v>0</v>
      </c>
    </row>
    <row r="187" spans="1:36" x14ac:dyDescent="0.3">
      <c r="A187" s="235" t="s">
        <v>625</v>
      </c>
      <c r="B187" s="150">
        <v>5</v>
      </c>
      <c r="C187" s="29" t="s">
        <v>385</v>
      </c>
      <c r="D187" s="58"/>
      <c r="E187" s="59"/>
      <c r="F187" s="60">
        <f t="shared" si="0"/>
        <v>0</v>
      </c>
      <c r="G187" s="81"/>
      <c r="H187" s="62"/>
      <c r="I187" s="63"/>
      <c r="J187" s="64"/>
      <c r="K187" s="58"/>
      <c r="L187" s="59"/>
      <c r="M187" s="59" t="s">
        <v>57</v>
      </c>
      <c r="N187" s="59"/>
      <c r="O187" s="81"/>
      <c r="P187" s="81"/>
      <c r="Q187" s="82"/>
      <c r="R187" s="83" t="s">
        <v>58</v>
      </c>
      <c r="S187" s="69"/>
      <c r="T187" s="70">
        <v>40</v>
      </c>
      <c r="U187" s="71"/>
      <c r="V187" s="71"/>
      <c r="W187" s="72"/>
      <c r="X187" s="73">
        <f t="shared" si="1"/>
        <v>40</v>
      </c>
      <c r="Y187" s="74">
        <f t="shared" si="2"/>
        <v>4600</v>
      </c>
      <c r="Z187" s="75" t="s">
        <v>144</v>
      </c>
      <c r="AA187" s="84">
        <f t="shared" si="3"/>
        <v>4600</v>
      </c>
      <c r="AB187" s="85"/>
      <c r="AC187" s="86"/>
      <c r="AD187" s="87"/>
      <c r="AE187" s="88"/>
      <c r="AF187" s="219">
        <f t="shared" si="60"/>
        <v>0.71368506629513662</v>
      </c>
      <c r="AG187" s="64"/>
      <c r="AH187" s="257">
        <v>4140</v>
      </c>
      <c r="AI187" s="187">
        <f t="shared" si="61"/>
        <v>4140</v>
      </c>
      <c r="AJ187" s="190">
        <f t="shared" si="62"/>
        <v>460</v>
      </c>
    </row>
    <row r="188" spans="1:36" x14ac:dyDescent="0.3">
      <c r="A188" s="213"/>
      <c r="B188" s="150"/>
      <c r="C188" s="29"/>
      <c r="D188" s="58"/>
      <c r="E188" s="59"/>
      <c r="F188" s="60"/>
      <c r="G188" s="81"/>
      <c r="H188" s="62"/>
      <c r="I188" s="63"/>
      <c r="J188" s="64"/>
      <c r="K188" s="58"/>
      <c r="L188" s="59"/>
      <c r="M188" s="59"/>
      <c r="N188" s="59"/>
      <c r="O188" s="81"/>
      <c r="P188" s="81"/>
      <c r="Q188" s="82"/>
      <c r="R188" s="83"/>
      <c r="S188" s="69"/>
      <c r="T188" s="70"/>
      <c r="U188" s="71"/>
      <c r="V188" s="71"/>
      <c r="W188" s="72"/>
      <c r="X188" s="73"/>
      <c r="Y188" s="74"/>
      <c r="Z188" s="75"/>
      <c r="AA188" s="84"/>
      <c r="AB188" s="85"/>
      <c r="AC188" s="86"/>
      <c r="AD188" s="87"/>
      <c r="AE188" s="88"/>
      <c r="AF188" s="219"/>
      <c r="AG188" s="64"/>
      <c r="AI188" s="187">
        <f t="shared" si="61"/>
        <v>0</v>
      </c>
      <c r="AJ188" s="190">
        <f t="shared" si="62"/>
        <v>0</v>
      </c>
    </row>
    <row r="189" spans="1:36" x14ac:dyDescent="0.3">
      <c r="A189" s="238" t="s">
        <v>626</v>
      </c>
      <c r="B189" s="150"/>
      <c r="C189" s="151" t="s">
        <v>627</v>
      </c>
      <c r="D189" s="58"/>
      <c r="E189" s="59"/>
      <c r="F189" s="60">
        <f t="shared" si="0"/>
        <v>0</v>
      </c>
      <c r="G189" s="81"/>
      <c r="H189" s="62"/>
      <c r="I189" s="63"/>
      <c r="J189" s="64"/>
      <c r="K189" s="58"/>
      <c r="L189" s="59"/>
      <c r="M189" s="59"/>
      <c r="N189" s="59"/>
      <c r="O189" s="81"/>
      <c r="P189" s="81"/>
      <c r="Q189" s="82"/>
      <c r="R189" s="83"/>
      <c r="S189" s="69"/>
      <c r="T189" s="70"/>
      <c r="U189" s="71"/>
      <c r="V189" s="71"/>
      <c r="W189" s="72"/>
      <c r="X189" s="73">
        <f t="shared" si="1"/>
        <v>0</v>
      </c>
      <c r="Y189" s="74">
        <f t="shared" si="2"/>
        <v>0</v>
      </c>
      <c r="Z189" s="75"/>
      <c r="AA189" s="84">
        <f t="shared" si="3"/>
        <v>0</v>
      </c>
      <c r="AB189" s="85"/>
      <c r="AC189" s="86"/>
      <c r="AD189" s="87"/>
      <c r="AE189" s="88"/>
      <c r="AF189" s="219">
        <f t="shared" ref="AF189:AF206" si="63">AA189/$AA$208*100</f>
        <v>0</v>
      </c>
      <c r="AG189" s="64"/>
      <c r="AH189">
        <v>0</v>
      </c>
      <c r="AI189" s="187">
        <f t="shared" si="61"/>
        <v>0</v>
      </c>
      <c r="AJ189" s="190">
        <f t="shared" si="62"/>
        <v>0</v>
      </c>
    </row>
    <row r="190" spans="1:36" x14ac:dyDescent="0.3">
      <c r="A190" s="238" t="s">
        <v>628</v>
      </c>
      <c r="B190" s="241"/>
      <c r="C190" s="151" t="s">
        <v>627</v>
      </c>
      <c r="D190" s="58"/>
      <c r="E190" s="59"/>
      <c r="F190" s="60">
        <f t="shared" si="0"/>
        <v>0</v>
      </c>
      <c r="G190" s="81"/>
      <c r="H190" s="62"/>
      <c r="I190" s="63"/>
      <c r="J190" s="64"/>
      <c r="K190" s="58"/>
      <c r="L190" s="59"/>
      <c r="M190" s="59"/>
      <c r="N190" s="59"/>
      <c r="O190" s="81"/>
      <c r="P190" s="81"/>
      <c r="Q190" s="82"/>
      <c r="R190" s="83"/>
      <c r="S190" s="69"/>
      <c r="T190" s="70"/>
      <c r="U190" s="71"/>
      <c r="V190" s="71"/>
      <c r="W190" s="72"/>
      <c r="X190" s="73">
        <f t="shared" si="1"/>
        <v>0</v>
      </c>
      <c r="Y190" s="74">
        <f t="shared" si="2"/>
        <v>0</v>
      </c>
      <c r="Z190" s="75"/>
      <c r="AA190" s="84">
        <f t="shared" si="3"/>
        <v>0</v>
      </c>
      <c r="AB190" s="85"/>
      <c r="AC190" s="86"/>
      <c r="AD190" s="87"/>
      <c r="AE190" s="88"/>
      <c r="AF190" s="219">
        <f t="shared" si="63"/>
        <v>0</v>
      </c>
      <c r="AG190" s="64"/>
      <c r="AH190">
        <v>0</v>
      </c>
      <c r="AI190" s="187">
        <f t="shared" si="61"/>
        <v>0</v>
      </c>
      <c r="AJ190" s="190">
        <f t="shared" si="62"/>
        <v>0</v>
      </c>
    </row>
    <row r="191" spans="1:36" s="183" customFormat="1" x14ac:dyDescent="0.3">
      <c r="A191" s="251" t="s">
        <v>629</v>
      </c>
      <c r="B191" s="260">
        <v>4</v>
      </c>
      <c r="C191" s="278" t="s">
        <v>630</v>
      </c>
      <c r="D191" s="162"/>
      <c r="E191" s="163"/>
      <c r="F191" s="164"/>
      <c r="G191" s="165"/>
      <c r="H191" s="166"/>
      <c r="I191" s="167"/>
      <c r="J191" s="168"/>
      <c r="K191" s="162"/>
      <c r="L191" s="163"/>
      <c r="M191" s="163"/>
      <c r="N191" s="163"/>
      <c r="O191" s="165"/>
      <c r="P191" s="165"/>
      <c r="Q191" s="169"/>
      <c r="R191" s="170"/>
      <c r="S191" s="171"/>
      <c r="T191" s="172"/>
      <c r="U191" s="173"/>
      <c r="V191" s="173"/>
      <c r="W191" s="174"/>
      <c r="X191" s="175">
        <f t="shared" ref="X191:X197" si="64">SUM(T191:W191)</f>
        <v>0</v>
      </c>
      <c r="Y191" s="176">
        <f t="shared" ref="Y191:Y198" si="65">T191*115 + U191*81 + V191*77 + W191*15</f>
        <v>0</v>
      </c>
      <c r="Z191" s="177"/>
      <c r="AA191" s="178">
        <f t="shared" ref="AA191:AA197" si="66">SUM(J191,Y191)</f>
        <v>0</v>
      </c>
      <c r="AB191" s="179"/>
      <c r="AC191" s="180"/>
      <c r="AD191" s="181"/>
      <c r="AE191" s="182"/>
      <c r="AF191" s="229">
        <f t="shared" si="63"/>
        <v>0</v>
      </c>
      <c r="AG191" s="168"/>
      <c r="AH191" s="183">
        <v>0</v>
      </c>
      <c r="AI191" s="230">
        <f t="shared" si="61"/>
        <v>0</v>
      </c>
      <c r="AJ191" s="231">
        <f t="shared" si="62"/>
        <v>0</v>
      </c>
    </row>
    <row r="192" spans="1:36" s="183" customFormat="1" ht="28.8" x14ac:dyDescent="0.3">
      <c r="A192" s="251" t="s">
        <v>631</v>
      </c>
      <c r="B192" s="260">
        <v>4</v>
      </c>
      <c r="C192" s="278" t="s">
        <v>632</v>
      </c>
      <c r="D192" s="162"/>
      <c r="E192" s="163"/>
      <c r="F192" s="164"/>
      <c r="G192" s="165"/>
      <c r="H192" s="166"/>
      <c r="I192" s="167"/>
      <c r="J192" s="168"/>
      <c r="K192" s="162"/>
      <c r="L192" s="163"/>
      <c r="M192" s="163"/>
      <c r="N192" s="163"/>
      <c r="O192" s="165"/>
      <c r="P192" s="165"/>
      <c r="Q192" s="169"/>
      <c r="R192" s="170"/>
      <c r="S192" s="171"/>
      <c r="T192" s="172"/>
      <c r="U192" s="173"/>
      <c r="V192" s="173"/>
      <c r="W192" s="174"/>
      <c r="X192" s="175">
        <f t="shared" si="64"/>
        <v>0</v>
      </c>
      <c r="Y192" s="176">
        <f t="shared" si="65"/>
        <v>0</v>
      </c>
      <c r="Z192" s="177"/>
      <c r="AA192" s="178">
        <f t="shared" si="66"/>
        <v>0</v>
      </c>
      <c r="AB192" s="179"/>
      <c r="AC192" s="180"/>
      <c r="AD192" s="181"/>
      <c r="AE192" s="182"/>
      <c r="AF192" s="229">
        <f t="shared" si="63"/>
        <v>0</v>
      </c>
      <c r="AG192" s="168"/>
      <c r="AH192" s="183">
        <v>0</v>
      </c>
      <c r="AI192" s="230">
        <f t="shared" si="61"/>
        <v>0</v>
      </c>
      <c r="AJ192" s="231">
        <f t="shared" si="62"/>
        <v>0</v>
      </c>
    </row>
    <row r="193" spans="1:36" s="183" customFormat="1" ht="28.8" x14ac:dyDescent="0.3">
      <c r="A193" s="251" t="s">
        <v>633</v>
      </c>
      <c r="B193" s="260">
        <v>4</v>
      </c>
      <c r="C193" s="278" t="s">
        <v>634</v>
      </c>
      <c r="D193" s="162"/>
      <c r="E193" s="163"/>
      <c r="F193" s="164"/>
      <c r="G193" s="165"/>
      <c r="H193" s="166"/>
      <c r="I193" s="167"/>
      <c r="J193" s="168"/>
      <c r="K193" s="162"/>
      <c r="L193" s="163"/>
      <c r="M193" s="163"/>
      <c r="N193" s="163"/>
      <c r="O193" s="165"/>
      <c r="P193" s="165"/>
      <c r="Q193" s="169"/>
      <c r="R193" s="170"/>
      <c r="S193" s="171"/>
      <c r="T193" s="172"/>
      <c r="U193" s="173"/>
      <c r="V193" s="173"/>
      <c r="W193" s="174"/>
      <c r="X193" s="175">
        <f t="shared" si="64"/>
        <v>0</v>
      </c>
      <c r="Y193" s="176">
        <f t="shared" si="65"/>
        <v>0</v>
      </c>
      <c r="Z193" s="177"/>
      <c r="AA193" s="178">
        <f t="shared" si="66"/>
        <v>0</v>
      </c>
      <c r="AB193" s="179"/>
      <c r="AC193" s="180"/>
      <c r="AD193" s="181"/>
      <c r="AE193" s="182"/>
      <c r="AF193" s="229">
        <f t="shared" si="63"/>
        <v>0</v>
      </c>
      <c r="AG193" s="168"/>
      <c r="AH193" s="183">
        <v>0</v>
      </c>
      <c r="AI193" s="230">
        <f t="shared" si="61"/>
        <v>0</v>
      </c>
      <c r="AJ193" s="231">
        <f t="shared" si="62"/>
        <v>0</v>
      </c>
    </row>
    <row r="194" spans="1:36" s="183" customFormat="1" ht="28.8" x14ac:dyDescent="0.3">
      <c r="A194" s="251" t="s">
        <v>635</v>
      </c>
      <c r="B194" s="260">
        <v>4</v>
      </c>
      <c r="C194" s="278" t="s">
        <v>636</v>
      </c>
      <c r="D194" s="162"/>
      <c r="E194" s="163"/>
      <c r="F194" s="164"/>
      <c r="G194" s="165"/>
      <c r="H194" s="166"/>
      <c r="I194" s="167"/>
      <c r="J194" s="168"/>
      <c r="K194" s="162"/>
      <c r="L194" s="163"/>
      <c r="M194" s="163"/>
      <c r="N194" s="163"/>
      <c r="O194" s="165"/>
      <c r="P194" s="165"/>
      <c r="Q194" s="169"/>
      <c r="R194" s="170"/>
      <c r="S194" s="171"/>
      <c r="T194" s="172"/>
      <c r="U194" s="173"/>
      <c r="V194" s="173"/>
      <c r="W194" s="174"/>
      <c r="X194" s="175">
        <f t="shared" si="64"/>
        <v>0</v>
      </c>
      <c r="Y194" s="176">
        <f t="shared" si="65"/>
        <v>0</v>
      </c>
      <c r="Z194" s="177"/>
      <c r="AA194" s="178">
        <f t="shared" si="66"/>
        <v>0</v>
      </c>
      <c r="AB194" s="179"/>
      <c r="AC194" s="180"/>
      <c r="AD194" s="181"/>
      <c r="AE194" s="182"/>
      <c r="AF194" s="229">
        <f t="shared" si="63"/>
        <v>0</v>
      </c>
      <c r="AG194" s="168"/>
      <c r="AH194" s="183">
        <v>0</v>
      </c>
      <c r="AI194" s="230">
        <f t="shared" si="61"/>
        <v>0</v>
      </c>
      <c r="AJ194" s="231">
        <f t="shared" si="62"/>
        <v>0</v>
      </c>
    </row>
    <row r="195" spans="1:36" s="183" customFormat="1" ht="28.8" x14ac:dyDescent="0.3">
      <c r="A195" s="251" t="s">
        <v>637</v>
      </c>
      <c r="B195" s="260">
        <v>4</v>
      </c>
      <c r="C195" s="278" t="s">
        <v>638</v>
      </c>
      <c r="D195" s="162"/>
      <c r="E195" s="163"/>
      <c r="F195" s="164"/>
      <c r="G195" s="165"/>
      <c r="H195" s="166"/>
      <c r="I195" s="167"/>
      <c r="J195" s="168"/>
      <c r="K195" s="162"/>
      <c r="L195" s="163"/>
      <c r="M195" s="163"/>
      <c r="N195" s="163"/>
      <c r="O195" s="165"/>
      <c r="P195" s="165"/>
      <c r="Q195" s="169"/>
      <c r="R195" s="170"/>
      <c r="S195" s="171"/>
      <c r="T195" s="172"/>
      <c r="U195" s="173"/>
      <c r="V195" s="173"/>
      <c r="W195" s="174"/>
      <c r="X195" s="175">
        <f t="shared" si="64"/>
        <v>0</v>
      </c>
      <c r="Y195" s="176">
        <f t="shared" si="65"/>
        <v>0</v>
      </c>
      <c r="Z195" s="177"/>
      <c r="AA195" s="178">
        <f t="shared" si="66"/>
        <v>0</v>
      </c>
      <c r="AB195" s="179"/>
      <c r="AC195" s="180"/>
      <c r="AD195" s="181"/>
      <c r="AE195" s="182"/>
      <c r="AF195" s="229">
        <f t="shared" si="63"/>
        <v>0</v>
      </c>
      <c r="AG195" s="168"/>
      <c r="AH195" s="183">
        <v>0</v>
      </c>
      <c r="AI195" s="230">
        <f t="shared" si="61"/>
        <v>0</v>
      </c>
      <c r="AJ195" s="231">
        <f t="shared" si="62"/>
        <v>0</v>
      </c>
    </row>
    <row r="196" spans="1:36" s="183" customFormat="1" ht="28.8" x14ac:dyDescent="0.3">
      <c r="A196" s="251" t="s">
        <v>639</v>
      </c>
      <c r="B196" s="260">
        <v>4</v>
      </c>
      <c r="C196" s="278" t="s">
        <v>640</v>
      </c>
      <c r="D196" s="162"/>
      <c r="E196" s="163"/>
      <c r="F196" s="164"/>
      <c r="G196" s="165"/>
      <c r="H196" s="166"/>
      <c r="I196" s="167"/>
      <c r="J196" s="168"/>
      <c r="K196" s="162"/>
      <c r="L196" s="163"/>
      <c r="M196" s="163"/>
      <c r="N196" s="163"/>
      <c r="O196" s="165"/>
      <c r="P196" s="165"/>
      <c r="Q196" s="169"/>
      <c r="R196" s="170"/>
      <c r="S196" s="171"/>
      <c r="T196" s="172"/>
      <c r="U196" s="173"/>
      <c r="V196" s="173"/>
      <c r="W196" s="174"/>
      <c r="X196" s="175">
        <f t="shared" si="64"/>
        <v>0</v>
      </c>
      <c r="Y196" s="176">
        <f t="shared" si="65"/>
        <v>0</v>
      </c>
      <c r="Z196" s="177"/>
      <c r="AA196" s="178">
        <f t="shared" si="66"/>
        <v>0</v>
      </c>
      <c r="AB196" s="179"/>
      <c r="AC196" s="180"/>
      <c r="AD196" s="181"/>
      <c r="AE196" s="182"/>
      <c r="AF196" s="229">
        <f t="shared" si="63"/>
        <v>0</v>
      </c>
      <c r="AG196" s="168"/>
      <c r="AH196" s="183">
        <v>0</v>
      </c>
      <c r="AI196" s="230">
        <f t="shared" si="61"/>
        <v>0</v>
      </c>
      <c r="AJ196" s="231">
        <f t="shared" si="62"/>
        <v>0</v>
      </c>
    </row>
    <row r="197" spans="1:36" x14ac:dyDescent="0.3">
      <c r="A197" s="238" t="s">
        <v>641</v>
      </c>
      <c r="B197" s="241"/>
      <c r="C197" s="151" t="s">
        <v>642</v>
      </c>
      <c r="D197" s="58"/>
      <c r="E197" s="59"/>
      <c r="F197" s="60"/>
      <c r="G197" s="81"/>
      <c r="H197" s="62"/>
      <c r="I197" s="63"/>
      <c r="J197" s="64"/>
      <c r="K197" s="58"/>
      <c r="L197" s="59"/>
      <c r="M197" s="59"/>
      <c r="N197" s="59"/>
      <c r="O197" s="81"/>
      <c r="P197" s="81"/>
      <c r="Q197" s="82"/>
      <c r="R197" s="83"/>
      <c r="S197" s="69"/>
      <c r="T197" s="70"/>
      <c r="U197" s="71"/>
      <c r="V197" s="71"/>
      <c r="W197" s="72"/>
      <c r="X197" s="73">
        <f t="shared" si="64"/>
        <v>0</v>
      </c>
      <c r="Y197" s="74">
        <f t="shared" si="65"/>
        <v>0</v>
      </c>
      <c r="Z197" s="75"/>
      <c r="AA197" s="84">
        <f t="shared" si="66"/>
        <v>0</v>
      </c>
      <c r="AB197" s="85"/>
      <c r="AC197" s="86"/>
      <c r="AD197" s="87"/>
      <c r="AE197" s="88"/>
      <c r="AF197" s="219">
        <f t="shared" si="63"/>
        <v>0</v>
      </c>
      <c r="AG197" s="64"/>
      <c r="AH197">
        <v>0</v>
      </c>
      <c r="AI197" s="187">
        <f t="shared" si="61"/>
        <v>0</v>
      </c>
      <c r="AJ197" s="190">
        <f t="shared" si="62"/>
        <v>0</v>
      </c>
    </row>
    <row r="198" spans="1:36" ht="28.8" x14ac:dyDescent="0.3">
      <c r="A198" s="235" t="s">
        <v>643</v>
      </c>
      <c r="B198" s="150">
        <v>5</v>
      </c>
      <c r="C198" s="29" t="s">
        <v>644</v>
      </c>
      <c r="D198" s="58"/>
      <c r="E198" s="59"/>
      <c r="F198" s="60">
        <f t="shared" si="0"/>
        <v>0</v>
      </c>
      <c r="G198" s="81"/>
      <c r="H198" s="62"/>
      <c r="I198" s="63"/>
      <c r="J198" s="64"/>
      <c r="K198" s="58"/>
      <c r="L198" s="59"/>
      <c r="M198" s="59" t="s">
        <v>57</v>
      </c>
      <c r="N198" s="59"/>
      <c r="O198" s="81"/>
      <c r="P198" s="81"/>
      <c r="Q198" s="82"/>
      <c r="R198" s="83" t="s">
        <v>58</v>
      </c>
      <c r="S198" s="69"/>
      <c r="T198" s="70">
        <v>80</v>
      </c>
      <c r="U198" s="71"/>
      <c r="V198" s="71"/>
      <c r="W198" s="72"/>
      <c r="X198" s="73">
        <f t="shared" si="1"/>
        <v>80</v>
      </c>
      <c r="Y198" s="74">
        <f t="shared" si="65"/>
        <v>9200</v>
      </c>
      <c r="Z198" s="75" t="s">
        <v>144</v>
      </c>
      <c r="AA198" s="84">
        <f t="shared" si="3"/>
        <v>9200</v>
      </c>
      <c r="AB198" s="85"/>
      <c r="AC198" s="86"/>
      <c r="AD198" s="87"/>
      <c r="AE198" s="88"/>
      <c r="AF198" s="219">
        <f t="shared" si="63"/>
        <v>1.4273701325902732</v>
      </c>
      <c r="AG198" s="64"/>
      <c r="AH198" s="257">
        <v>8280</v>
      </c>
      <c r="AI198" s="187">
        <f t="shared" si="61"/>
        <v>8280</v>
      </c>
      <c r="AJ198" s="190">
        <f t="shared" si="62"/>
        <v>920</v>
      </c>
    </row>
    <row r="199" spans="1:36" ht="28.8" x14ac:dyDescent="0.3">
      <c r="A199" s="235" t="s">
        <v>645</v>
      </c>
      <c r="B199" s="150">
        <v>5</v>
      </c>
      <c r="C199" s="29" t="s">
        <v>374</v>
      </c>
      <c r="D199" s="58"/>
      <c r="E199" s="59"/>
      <c r="F199" s="60">
        <f t="shared" si="0"/>
        <v>0</v>
      </c>
      <c r="G199" s="81"/>
      <c r="H199" s="62"/>
      <c r="I199" s="63"/>
      <c r="J199" s="64"/>
      <c r="K199" s="58"/>
      <c r="L199" s="59"/>
      <c r="M199" s="59" t="s">
        <v>57</v>
      </c>
      <c r="N199" s="59"/>
      <c r="O199" s="81"/>
      <c r="P199" s="81"/>
      <c r="Q199" s="82"/>
      <c r="R199" s="83" t="s">
        <v>58</v>
      </c>
      <c r="S199" s="69"/>
      <c r="T199" s="70">
        <v>40</v>
      </c>
      <c r="U199" s="71"/>
      <c r="V199" s="71"/>
      <c r="W199" s="72"/>
      <c r="X199" s="73">
        <f t="shared" si="1"/>
        <v>40</v>
      </c>
      <c r="Y199" s="74">
        <f t="shared" si="2"/>
        <v>4600</v>
      </c>
      <c r="Z199" s="75" t="s">
        <v>144</v>
      </c>
      <c r="AA199" s="84">
        <f t="shared" si="3"/>
        <v>4600</v>
      </c>
      <c r="AB199" s="85"/>
      <c r="AC199" s="86"/>
      <c r="AD199" s="87"/>
      <c r="AE199" s="88"/>
      <c r="AF199" s="219">
        <f t="shared" si="63"/>
        <v>0.71368506629513662</v>
      </c>
      <c r="AG199" s="64"/>
      <c r="AH199" s="257">
        <v>4140</v>
      </c>
      <c r="AI199" s="187">
        <f t="shared" si="61"/>
        <v>4140</v>
      </c>
      <c r="AJ199" s="190">
        <f t="shared" si="62"/>
        <v>460</v>
      </c>
    </row>
    <row r="200" spans="1:36" x14ac:dyDescent="0.3">
      <c r="A200" s="235" t="s">
        <v>646</v>
      </c>
      <c r="B200" s="150">
        <v>5</v>
      </c>
      <c r="C200" s="29" t="s">
        <v>518</v>
      </c>
      <c r="D200" s="58"/>
      <c r="E200" s="59"/>
      <c r="F200" s="60">
        <f t="shared" si="0"/>
        <v>0</v>
      </c>
      <c r="G200" s="81"/>
      <c r="H200" s="62"/>
      <c r="I200" s="63"/>
      <c r="J200" s="64"/>
      <c r="K200" s="58"/>
      <c r="L200" s="59"/>
      <c r="M200" s="59" t="s">
        <v>57</v>
      </c>
      <c r="N200" s="59"/>
      <c r="O200" s="81"/>
      <c r="P200" s="81"/>
      <c r="Q200" s="82"/>
      <c r="R200" s="83" t="s">
        <v>58</v>
      </c>
      <c r="S200" s="69"/>
      <c r="T200" s="70">
        <v>16</v>
      </c>
      <c r="U200" s="71"/>
      <c r="V200" s="71"/>
      <c r="W200" s="72"/>
      <c r="X200" s="73">
        <f t="shared" si="1"/>
        <v>16</v>
      </c>
      <c r="Y200" s="74">
        <f t="shared" si="2"/>
        <v>1840</v>
      </c>
      <c r="Z200" s="75" t="s">
        <v>144</v>
      </c>
      <c r="AA200" s="84">
        <f t="shared" si="3"/>
        <v>1840</v>
      </c>
      <c r="AB200" s="85"/>
      <c r="AC200" s="86"/>
      <c r="AD200" s="87"/>
      <c r="AE200" s="88"/>
      <c r="AF200" s="219">
        <f t="shared" si="63"/>
        <v>0.2854740265180547</v>
      </c>
      <c r="AG200" s="64"/>
      <c r="AH200">
        <v>1840</v>
      </c>
      <c r="AI200" s="187">
        <f t="shared" si="61"/>
        <v>1840</v>
      </c>
      <c r="AJ200" s="190">
        <f t="shared" si="62"/>
        <v>0</v>
      </c>
    </row>
    <row r="201" spans="1:36" x14ac:dyDescent="0.3">
      <c r="A201" s="235" t="s">
        <v>647</v>
      </c>
      <c r="B201" s="150">
        <v>5</v>
      </c>
      <c r="C201" s="29" t="s">
        <v>476</v>
      </c>
      <c r="D201" s="58"/>
      <c r="E201" s="59"/>
      <c r="F201" s="60">
        <f t="shared" si="0"/>
        <v>0</v>
      </c>
      <c r="G201" s="81"/>
      <c r="H201" s="62"/>
      <c r="I201" s="63"/>
      <c r="J201" s="64"/>
      <c r="K201" s="58"/>
      <c r="L201" s="59"/>
      <c r="M201" s="59" t="s">
        <v>57</v>
      </c>
      <c r="N201" s="59"/>
      <c r="O201" s="81"/>
      <c r="P201" s="81"/>
      <c r="Q201" s="82"/>
      <c r="R201" s="83" t="s">
        <v>58</v>
      </c>
      <c r="S201" s="69"/>
      <c r="T201" s="70">
        <v>8</v>
      </c>
      <c r="U201" s="71"/>
      <c r="V201" s="71"/>
      <c r="W201" s="72"/>
      <c r="X201" s="73">
        <f t="shared" si="1"/>
        <v>8</v>
      </c>
      <c r="Y201" s="74">
        <f t="shared" si="2"/>
        <v>920</v>
      </c>
      <c r="Z201" s="75" t="s">
        <v>144</v>
      </c>
      <c r="AA201" s="84">
        <f t="shared" si="3"/>
        <v>920</v>
      </c>
      <c r="AB201" s="85"/>
      <c r="AC201" s="86"/>
      <c r="AD201" s="87"/>
      <c r="AE201" s="88"/>
      <c r="AF201" s="219">
        <f t="shared" si="63"/>
        <v>0.14273701325902735</v>
      </c>
      <c r="AG201" s="64"/>
      <c r="AH201">
        <v>920</v>
      </c>
      <c r="AI201" s="187">
        <f t="shared" si="61"/>
        <v>920</v>
      </c>
      <c r="AJ201" s="190">
        <f t="shared" si="62"/>
        <v>0</v>
      </c>
    </row>
    <row r="202" spans="1:36" x14ac:dyDescent="0.3">
      <c r="A202" s="235" t="s">
        <v>648</v>
      </c>
      <c r="B202" s="150">
        <v>5</v>
      </c>
      <c r="C202" s="29" t="s">
        <v>534</v>
      </c>
      <c r="D202" s="58"/>
      <c r="E202" s="59"/>
      <c r="F202" s="60">
        <f t="shared" si="0"/>
        <v>0</v>
      </c>
      <c r="G202" s="81"/>
      <c r="H202" s="62"/>
      <c r="I202" s="63"/>
      <c r="J202" s="64"/>
      <c r="K202" s="58"/>
      <c r="L202" s="59"/>
      <c r="M202" s="59" t="s">
        <v>57</v>
      </c>
      <c r="N202" s="59"/>
      <c r="O202" s="81"/>
      <c r="P202" s="81"/>
      <c r="Q202" s="82"/>
      <c r="R202" s="83" t="s">
        <v>58</v>
      </c>
      <c r="S202" s="69"/>
      <c r="T202" s="70">
        <v>16</v>
      </c>
      <c r="U202" s="109"/>
      <c r="V202" s="109"/>
      <c r="W202" s="75"/>
      <c r="X202" s="73">
        <f t="shared" si="1"/>
        <v>16</v>
      </c>
      <c r="Y202" s="74">
        <f t="shared" si="2"/>
        <v>1840</v>
      </c>
      <c r="Z202" s="75" t="s">
        <v>144</v>
      </c>
      <c r="AA202" s="84">
        <f t="shared" si="3"/>
        <v>1840</v>
      </c>
      <c r="AB202" s="85"/>
      <c r="AC202" s="86"/>
      <c r="AD202" s="87"/>
      <c r="AE202" s="88"/>
      <c r="AF202" s="219">
        <f t="shared" si="63"/>
        <v>0.2854740265180547</v>
      </c>
      <c r="AG202" s="64"/>
      <c r="AH202">
        <v>1840</v>
      </c>
      <c r="AI202" s="187">
        <f t="shared" si="61"/>
        <v>1840</v>
      </c>
      <c r="AJ202" s="190">
        <f t="shared" si="62"/>
        <v>0</v>
      </c>
    </row>
    <row r="203" spans="1:36" x14ac:dyDescent="0.3">
      <c r="A203" s="235" t="s">
        <v>649</v>
      </c>
      <c r="B203" s="150">
        <v>5</v>
      </c>
      <c r="C203" s="29" t="s">
        <v>536</v>
      </c>
      <c r="D203" s="58"/>
      <c r="E203" s="59"/>
      <c r="F203" s="60"/>
      <c r="G203" s="81"/>
      <c r="H203" s="62"/>
      <c r="I203" s="63"/>
      <c r="J203" s="64"/>
      <c r="K203" s="58"/>
      <c r="L203" s="59"/>
      <c r="M203" s="59" t="s">
        <v>57</v>
      </c>
      <c r="N203" s="59"/>
      <c r="O203" s="81"/>
      <c r="P203" s="81"/>
      <c r="Q203" s="82"/>
      <c r="R203" s="83" t="s">
        <v>58</v>
      </c>
      <c r="S203" s="69"/>
      <c r="T203" s="70">
        <v>20</v>
      </c>
      <c r="U203" s="109"/>
      <c r="V203" s="109"/>
      <c r="W203" s="75"/>
      <c r="X203" s="73">
        <f>SUM(T203:W203)</f>
        <v>20</v>
      </c>
      <c r="Y203" s="74">
        <f>T203*115 + U203*81 + V203*77 + W203*15</f>
        <v>2300</v>
      </c>
      <c r="Z203" s="75" t="s">
        <v>144</v>
      </c>
      <c r="AA203" s="84">
        <f>SUM(J203,Y203)</f>
        <v>2300</v>
      </c>
      <c r="AB203" s="85"/>
      <c r="AC203" s="86"/>
      <c r="AD203" s="87"/>
      <c r="AE203" s="88"/>
      <c r="AF203" s="219">
        <f t="shared" si="63"/>
        <v>0.35684253314756831</v>
      </c>
      <c r="AG203" s="64"/>
      <c r="AH203">
        <v>2300</v>
      </c>
      <c r="AI203" s="187">
        <f t="shared" si="61"/>
        <v>2300</v>
      </c>
      <c r="AJ203" s="190">
        <f t="shared" si="62"/>
        <v>0</v>
      </c>
    </row>
    <row r="204" spans="1:36" x14ac:dyDescent="0.3">
      <c r="A204" s="235" t="s">
        <v>650</v>
      </c>
      <c r="B204" s="107">
        <v>5</v>
      </c>
      <c r="C204" s="107" t="s">
        <v>312</v>
      </c>
      <c r="D204" s="58"/>
      <c r="E204" s="59"/>
      <c r="F204" s="60"/>
      <c r="G204" s="81"/>
      <c r="H204" s="62"/>
      <c r="I204" s="63"/>
      <c r="J204" s="64"/>
      <c r="K204" s="58"/>
      <c r="L204" s="59"/>
      <c r="M204" s="59" t="s">
        <v>57</v>
      </c>
      <c r="N204" s="59"/>
      <c r="O204" s="81"/>
      <c r="P204" s="81"/>
      <c r="Q204" s="82"/>
      <c r="R204" s="83" t="s">
        <v>58</v>
      </c>
      <c r="S204" s="69"/>
      <c r="T204" s="70">
        <v>20</v>
      </c>
      <c r="U204" s="109"/>
      <c r="V204" s="109"/>
      <c r="W204" s="75"/>
      <c r="X204" s="73">
        <f>SUM(T204:W204)</f>
        <v>20</v>
      </c>
      <c r="Y204" s="74">
        <f>T204*115 + U204*81 + V204*77 + W204*15</f>
        <v>2300</v>
      </c>
      <c r="Z204" s="75" t="s">
        <v>144</v>
      </c>
      <c r="AA204" s="84">
        <f>SUM(J204,Y204)</f>
        <v>2300</v>
      </c>
      <c r="AB204" s="85"/>
      <c r="AC204" s="86"/>
      <c r="AD204" s="87"/>
      <c r="AE204" s="88"/>
      <c r="AF204" s="219">
        <f t="shared" si="63"/>
        <v>0.35684253314756831</v>
      </c>
      <c r="AG204" s="64"/>
      <c r="AH204">
        <v>2300</v>
      </c>
      <c r="AI204" s="187">
        <f t="shared" si="61"/>
        <v>2300</v>
      </c>
      <c r="AJ204" s="190">
        <f t="shared" si="62"/>
        <v>0</v>
      </c>
    </row>
    <row r="205" spans="1:36" x14ac:dyDescent="0.3">
      <c r="A205" s="235" t="s">
        <v>651</v>
      </c>
      <c r="B205" s="107">
        <v>5</v>
      </c>
      <c r="C205" s="107" t="s">
        <v>385</v>
      </c>
      <c r="D205" s="58"/>
      <c r="E205" s="59"/>
      <c r="F205" s="60"/>
      <c r="G205" s="81"/>
      <c r="H205" s="62"/>
      <c r="I205" s="63"/>
      <c r="J205" s="64"/>
      <c r="K205" s="58"/>
      <c r="L205" s="59"/>
      <c r="M205" s="59" t="s">
        <v>57</v>
      </c>
      <c r="N205" s="59"/>
      <c r="O205" s="81"/>
      <c r="P205" s="81"/>
      <c r="Q205" s="82"/>
      <c r="R205" s="83" t="s">
        <v>58</v>
      </c>
      <c r="S205" s="69"/>
      <c r="T205" s="70">
        <v>40</v>
      </c>
      <c r="U205" s="109"/>
      <c r="V205" s="109"/>
      <c r="W205" s="75"/>
      <c r="X205" s="73">
        <f>SUM(T205:W205)</f>
        <v>40</v>
      </c>
      <c r="Y205" s="74">
        <f>T205*115 + U205*81 + V205*77 + W205*15</f>
        <v>4600</v>
      </c>
      <c r="Z205" s="75" t="s">
        <v>144</v>
      </c>
      <c r="AA205" s="84">
        <f>SUM(J205,Y205)</f>
        <v>4600</v>
      </c>
      <c r="AB205" s="85"/>
      <c r="AC205" s="86"/>
      <c r="AD205" s="87"/>
      <c r="AE205" s="88"/>
      <c r="AF205" s="219">
        <f t="shared" si="63"/>
        <v>0.71368506629513662</v>
      </c>
      <c r="AG205" s="64"/>
      <c r="AH205" s="257">
        <v>4140</v>
      </c>
      <c r="AI205" s="187">
        <f t="shared" si="61"/>
        <v>4140</v>
      </c>
      <c r="AJ205" s="190">
        <f t="shared" si="62"/>
        <v>460</v>
      </c>
    </row>
    <row r="206" spans="1:36" x14ac:dyDescent="0.3">
      <c r="A206" s="155"/>
      <c r="B206" s="156"/>
      <c r="C206" s="157"/>
      <c r="D206" s="158"/>
      <c r="E206" s="111"/>
      <c r="F206" s="112">
        <f t="shared" si="0"/>
        <v>0</v>
      </c>
      <c r="G206" s="113"/>
      <c r="H206" s="114"/>
      <c r="I206" s="115"/>
      <c r="J206" s="116"/>
      <c r="K206" s="110"/>
      <c r="L206" s="111"/>
      <c r="M206" s="111"/>
      <c r="N206" s="111"/>
      <c r="O206" s="113"/>
      <c r="P206" s="113"/>
      <c r="Q206" s="117"/>
      <c r="R206" s="118"/>
      <c r="S206" s="119"/>
      <c r="T206" s="120"/>
      <c r="U206" s="121"/>
      <c r="V206" s="121"/>
      <c r="W206" s="122"/>
      <c r="X206" s="123">
        <f t="shared" si="1"/>
        <v>0</v>
      </c>
      <c r="Y206" s="124">
        <f t="shared" si="2"/>
        <v>0</v>
      </c>
      <c r="Z206" s="122"/>
      <c r="AA206" s="125">
        <f t="shared" si="3"/>
        <v>0</v>
      </c>
      <c r="AB206" s="126"/>
      <c r="AC206" s="127"/>
      <c r="AD206" s="128"/>
      <c r="AE206" s="129"/>
      <c r="AF206" s="219">
        <f t="shared" si="63"/>
        <v>0</v>
      </c>
      <c r="AG206" s="116"/>
      <c r="AH206">
        <v>0</v>
      </c>
      <c r="AI206" s="187">
        <f t="shared" si="61"/>
        <v>0</v>
      </c>
      <c r="AJ206" s="190">
        <f t="shared" si="62"/>
        <v>0</v>
      </c>
    </row>
    <row r="207" spans="1:36" ht="14.25" customHeight="1" x14ac:dyDescent="0.3">
      <c r="D207" s="130"/>
      <c r="E207" s="130"/>
      <c r="F207" s="130"/>
      <c r="G207" s="130"/>
      <c r="H207" s="130"/>
      <c r="I207" s="131"/>
      <c r="J207" s="130"/>
      <c r="K207" s="132"/>
      <c r="L207" s="132"/>
      <c r="M207" s="132"/>
      <c r="N207" s="132"/>
      <c r="O207" s="132"/>
      <c r="P207" s="132"/>
      <c r="Q207" s="132"/>
      <c r="R207" s="130"/>
      <c r="S207" s="130"/>
      <c r="T207" s="130"/>
      <c r="U207" s="130"/>
      <c r="V207" s="130"/>
      <c r="W207" s="130"/>
      <c r="X207" s="130"/>
      <c r="Y207" s="133"/>
      <c r="Z207" s="130"/>
      <c r="AA207" s="134"/>
      <c r="AB207" s="130"/>
      <c r="AC207" s="130"/>
      <c r="AD207" s="130"/>
      <c r="AE207" s="130"/>
      <c r="AH207">
        <v>0</v>
      </c>
    </row>
    <row r="208" spans="1:36" ht="14.25" customHeight="1" x14ac:dyDescent="0.3">
      <c r="D208" s="130"/>
      <c r="E208" s="130"/>
      <c r="F208" s="130"/>
      <c r="G208" s="130"/>
      <c r="H208" s="130"/>
      <c r="I208" s="131"/>
      <c r="J208" s="135">
        <f>SUM(J8:J206)</f>
        <v>82696</v>
      </c>
      <c r="K208" s="304" t="s">
        <v>37</v>
      </c>
      <c r="L208" s="305"/>
      <c r="M208" s="305"/>
      <c r="N208" s="305"/>
      <c r="O208" s="305"/>
      <c r="P208" s="305"/>
      <c r="Q208" s="306"/>
      <c r="R208" s="130"/>
      <c r="S208" s="130"/>
      <c r="T208" s="136">
        <f t="shared" ref="T208:Y208" si="67">SUM(T8:T206)</f>
        <v>4438</v>
      </c>
      <c r="U208" s="136">
        <f t="shared" si="67"/>
        <v>0</v>
      </c>
      <c r="V208" s="136">
        <f t="shared" si="67"/>
        <v>788</v>
      </c>
      <c r="W208" s="136">
        <f t="shared" si="67"/>
        <v>0</v>
      </c>
      <c r="X208" s="136">
        <f t="shared" si="67"/>
        <v>5226</v>
      </c>
      <c r="Y208" s="138">
        <f t="shared" si="67"/>
        <v>571046</v>
      </c>
      <c r="Z208" s="139" t="s">
        <v>31</v>
      </c>
      <c r="AA208" s="140">
        <f>SUM(AA8:AA202)</f>
        <v>644542</v>
      </c>
      <c r="AB208" s="130"/>
      <c r="AD208" s="130"/>
      <c r="AE208" s="130"/>
    </row>
    <row r="209" spans="1:31" x14ac:dyDescent="0.3">
      <c r="A209" s="130"/>
      <c r="B209" s="130"/>
      <c r="C209" s="130"/>
      <c r="D209" s="130"/>
      <c r="E209" s="130"/>
      <c r="F209" s="130"/>
      <c r="G209" s="130"/>
      <c r="H209" s="130"/>
      <c r="I209" s="131"/>
      <c r="J209" s="130"/>
      <c r="K209" s="132"/>
      <c r="L209" s="132"/>
      <c r="M209" s="132"/>
      <c r="N209" s="132"/>
      <c r="O209" s="132"/>
      <c r="P209" s="132"/>
      <c r="Q209" s="132"/>
      <c r="R209" s="130"/>
      <c r="S209" s="130"/>
      <c r="T209" s="130"/>
      <c r="U209" s="130"/>
      <c r="V209" s="130"/>
      <c r="W209" s="130"/>
      <c r="X209" s="130"/>
      <c r="Y209" s="133"/>
      <c r="Z209" s="130"/>
      <c r="AA209" s="134"/>
      <c r="AB209" s="130"/>
      <c r="AC209" s="141" t="s">
        <v>38</v>
      </c>
      <c r="AD209" s="130"/>
      <c r="AE209" s="130"/>
    </row>
    <row r="210" spans="1:31" x14ac:dyDescent="0.3">
      <c r="A210" s="130"/>
      <c r="B210" s="130"/>
      <c r="C210" s="130"/>
      <c r="D210" s="130"/>
      <c r="E210" s="130"/>
      <c r="F210" s="130"/>
      <c r="G210" s="130"/>
      <c r="H210" s="130"/>
      <c r="I210" s="131"/>
      <c r="J210" s="130"/>
      <c r="K210" s="132"/>
      <c r="L210" s="132"/>
      <c r="M210" s="132"/>
      <c r="N210" s="132"/>
      <c r="O210" s="132"/>
      <c r="P210" s="132"/>
      <c r="Q210" s="132"/>
      <c r="R210" s="130"/>
      <c r="S210" s="130"/>
      <c r="T210" s="130"/>
      <c r="U210" s="130"/>
      <c r="V210" s="130"/>
      <c r="W210" s="130"/>
      <c r="X210" s="130"/>
      <c r="Y210" s="133"/>
      <c r="Z210" s="130"/>
      <c r="AA210" s="134"/>
      <c r="AB210" s="130"/>
      <c r="AC210" s="141" t="s">
        <v>39</v>
      </c>
      <c r="AD210" s="130"/>
      <c r="AE210" s="130"/>
    </row>
    <row r="211" spans="1:31" x14ac:dyDescent="0.3">
      <c r="A211" s="130"/>
      <c r="B211" s="130"/>
      <c r="C211" s="130"/>
      <c r="D211" s="130"/>
      <c r="E211" s="130"/>
      <c r="F211" s="130"/>
      <c r="G211" s="130"/>
      <c r="H211" s="130"/>
      <c r="I211" s="131"/>
      <c r="J211" s="130"/>
      <c r="K211" s="252" t="s">
        <v>652</v>
      </c>
      <c r="L211" s="132"/>
      <c r="M211" s="253" t="s">
        <v>653</v>
      </c>
      <c r="N211" s="132"/>
      <c r="O211" s="132"/>
      <c r="P211" s="132"/>
      <c r="Q211" s="132"/>
      <c r="R211" s="130"/>
      <c r="S211" s="130"/>
      <c r="T211" s="130"/>
      <c r="U211" s="130"/>
      <c r="V211" s="130"/>
      <c r="W211" s="130"/>
      <c r="X211" s="130"/>
      <c r="Y211" s="133"/>
      <c r="Z211" s="130"/>
      <c r="AA211" s="134"/>
      <c r="AB211" s="130"/>
      <c r="AC211" s="141" t="s">
        <v>40</v>
      </c>
      <c r="AD211" s="130"/>
      <c r="AE211" s="130"/>
    </row>
    <row r="212" spans="1:31" ht="24.6" x14ac:dyDescent="0.3">
      <c r="A212" s="130"/>
      <c r="B212" s="130"/>
      <c r="C212" s="130"/>
      <c r="D212" s="130"/>
      <c r="E212" s="130"/>
      <c r="F212" s="130"/>
      <c r="G212" s="130"/>
      <c r="H212" s="130"/>
      <c r="I212" s="131"/>
      <c r="J212" s="130"/>
      <c r="M212" s="193"/>
      <c r="N212" s="193" t="s">
        <v>654</v>
      </c>
      <c r="O212" s="193" t="s">
        <v>655</v>
      </c>
      <c r="Q212" s="193"/>
      <c r="R212" s="130"/>
      <c r="S212" s="130"/>
      <c r="T212" s="130"/>
      <c r="U212" s="130"/>
      <c r="V212" s="130"/>
      <c r="W212" s="130"/>
      <c r="X212" s="130"/>
      <c r="Y212" s="133"/>
      <c r="Z212" s="130"/>
      <c r="AA212" s="134"/>
      <c r="AB212" s="130"/>
      <c r="AC212" s="141" t="s">
        <v>41</v>
      </c>
      <c r="AD212" s="130"/>
      <c r="AE212" s="130"/>
    </row>
    <row r="213" spans="1:31" x14ac:dyDescent="0.3">
      <c r="A213" s="130"/>
      <c r="B213" s="130"/>
      <c r="C213" s="130"/>
      <c r="D213" s="130"/>
      <c r="E213" s="130"/>
      <c r="F213" s="130"/>
      <c r="G213" s="130"/>
      <c r="H213" s="130"/>
      <c r="I213" s="131"/>
      <c r="J213" s="130"/>
      <c r="K213" s="192" t="s">
        <v>107</v>
      </c>
      <c r="L213" s="217" t="s">
        <v>108</v>
      </c>
      <c r="M213" s="193" t="s">
        <v>109</v>
      </c>
      <c r="N213" s="193" t="s">
        <v>110</v>
      </c>
      <c r="O213" s="193" t="s">
        <v>110</v>
      </c>
      <c r="P213" s="193" t="s">
        <v>656</v>
      </c>
      <c r="R213" s="130"/>
      <c r="S213" s="130"/>
      <c r="T213" s="130"/>
      <c r="U213" s="130"/>
      <c r="V213" s="130"/>
      <c r="W213" s="130"/>
      <c r="X213" s="130"/>
      <c r="Y213" s="133"/>
      <c r="Z213" s="130"/>
      <c r="AA213" s="134"/>
      <c r="AB213" s="130"/>
      <c r="AC213" s="141" t="s">
        <v>42</v>
      </c>
      <c r="AD213" s="130"/>
      <c r="AE213" s="130"/>
    </row>
    <row r="214" spans="1:31" ht="14.25" customHeight="1" x14ac:dyDescent="0.3">
      <c r="A214" s="130"/>
      <c r="B214" s="130"/>
      <c r="C214" s="130"/>
      <c r="D214" s="130"/>
      <c r="E214" s="130"/>
      <c r="F214" s="130"/>
      <c r="G214" s="130"/>
      <c r="H214" s="130"/>
      <c r="I214" s="131"/>
      <c r="J214" s="130"/>
      <c r="K214" s="195" t="s">
        <v>657</v>
      </c>
      <c r="L214" s="195">
        <v>1</v>
      </c>
      <c r="M214" s="195">
        <v>3200</v>
      </c>
      <c r="N214" s="195">
        <f>L214*M214</f>
        <v>3200</v>
      </c>
      <c r="O214" s="195"/>
      <c r="P214" s="291" t="s">
        <v>658</v>
      </c>
      <c r="Q214" s="132"/>
      <c r="R214" s="130"/>
      <c r="S214" s="130"/>
      <c r="T214" s="130"/>
      <c r="U214" s="130"/>
      <c r="V214" s="130"/>
      <c r="W214" s="130"/>
      <c r="X214" s="130"/>
      <c r="Y214" s="133"/>
      <c r="Z214" s="130"/>
      <c r="AA214" s="134"/>
      <c r="AB214" s="130"/>
      <c r="AC214" s="130"/>
      <c r="AD214" s="130"/>
      <c r="AE214" s="130"/>
    </row>
    <row r="215" spans="1:31" ht="14.25" customHeight="1" x14ac:dyDescent="0.3">
      <c r="A215" s="130"/>
      <c r="B215" s="130"/>
      <c r="C215" s="130"/>
      <c r="D215" s="130"/>
      <c r="E215" s="130"/>
      <c r="F215" s="130"/>
      <c r="G215" s="130"/>
      <c r="H215" s="130"/>
      <c r="I215" s="131"/>
      <c r="J215" s="130"/>
      <c r="K215" s="195" t="s">
        <v>659</v>
      </c>
      <c r="L215" s="195">
        <v>3</v>
      </c>
      <c r="M215" s="195">
        <v>350</v>
      </c>
      <c r="N215" s="195">
        <f t="shared" ref="N215:N218" si="68">L215*M215</f>
        <v>1050</v>
      </c>
      <c r="O215" s="195">
        <f t="shared" ref="O215:O218" si="69">L215*M215</f>
        <v>1050</v>
      </c>
      <c r="P215" s="292" t="s">
        <v>660</v>
      </c>
      <c r="Q215" s="132"/>
      <c r="R215" s="130"/>
      <c r="S215" s="130"/>
      <c r="T215" s="130"/>
      <c r="U215" s="130"/>
      <c r="V215" s="130"/>
      <c r="W215" s="130"/>
      <c r="X215" s="130"/>
      <c r="Y215" s="133"/>
      <c r="Z215" s="130"/>
      <c r="AA215" s="134"/>
      <c r="AB215" s="130"/>
      <c r="AC215" s="130"/>
      <c r="AD215" s="130"/>
      <c r="AE215" s="130"/>
    </row>
    <row r="216" spans="1:31" ht="14.25" customHeight="1" x14ac:dyDescent="0.3">
      <c r="A216" s="130"/>
      <c r="B216" s="130"/>
      <c r="C216" s="130"/>
      <c r="D216" s="130"/>
      <c r="E216" s="130"/>
      <c r="F216" s="130"/>
      <c r="G216" s="130"/>
      <c r="H216" s="130"/>
      <c r="I216" s="131"/>
      <c r="J216" s="130"/>
      <c r="K216" s="195" t="s">
        <v>661</v>
      </c>
      <c r="L216" s="195">
        <v>1</v>
      </c>
      <c r="M216" s="195">
        <v>2100</v>
      </c>
      <c r="N216" s="195">
        <f t="shared" si="68"/>
        <v>2100</v>
      </c>
      <c r="O216" s="195">
        <f t="shared" si="69"/>
        <v>2100</v>
      </c>
      <c r="P216" s="195" t="s">
        <v>593</v>
      </c>
      <c r="Q216" s="132"/>
      <c r="R216" s="130"/>
      <c r="S216" s="130"/>
      <c r="T216" s="130"/>
      <c r="U216" s="130"/>
      <c r="V216" s="130"/>
      <c r="W216" s="130"/>
      <c r="X216" s="130"/>
      <c r="Y216" s="133"/>
      <c r="Z216" s="130"/>
      <c r="AA216" s="134"/>
      <c r="AB216" s="130"/>
      <c r="AC216" s="130"/>
      <c r="AD216" s="130"/>
      <c r="AE216" s="130"/>
    </row>
    <row r="217" spans="1:31" ht="14.25" customHeight="1" x14ac:dyDescent="0.3">
      <c r="A217" s="130"/>
      <c r="B217" s="130"/>
      <c r="C217" s="130"/>
      <c r="D217" s="130"/>
      <c r="E217" s="130"/>
      <c r="F217" s="130"/>
      <c r="G217" s="130"/>
      <c r="H217" s="130"/>
      <c r="I217" s="131"/>
      <c r="J217" s="130"/>
      <c r="K217" s="195" t="s">
        <v>662</v>
      </c>
      <c r="L217" s="195">
        <v>1</v>
      </c>
      <c r="M217" s="195">
        <v>200</v>
      </c>
      <c r="N217" s="195">
        <f t="shared" si="68"/>
        <v>200</v>
      </c>
      <c r="O217" s="195">
        <f t="shared" si="69"/>
        <v>200</v>
      </c>
      <c r="P217" s="195" t="s">
        <v>593</v>
      </c>
      <c r="Q217" s="132"/>
      <c r="R217" s="130"/>
      <c r="S217" s="130"/>
      <c r="T217" s="130"/>
      <c r="U217" s="130"/>
      <c r="V217" s="130"/>
      <c r="W217" s="130"/>
      <c r="X217" s="130"/>
      <c r="Y217" s="133"/>
      <c r="Z217" s="130"/>
      <c r="AA217" s="134"/>
      <c r="AB217" s="130"/>
      <c r="AC217" s="130"/>
      <c r="AD217" s="130"/>
      <c r="AE217" s="130"/>
    </row>
    <row r="218" spans="1:31" ht="14.25" customHeight="1" x14ac:dyDescent="0.3">
      <c r="A218" s="130"/>
      <c r="B218" s="130"/>
      <c r="C218" s="130"/>
      <c r="D218" s="130"/>
      <c r="E218" s="130"/>
      <c r="F218" s="130"/>
      <c r="G218" s="130"/>
      <c r="H218" s="130"/>
      <c r="I218" s="131"/>
      <c r="J218" s="130"/>
      <c r="K218" s="195" t="s">
        <v>663</v>
      </c>
      <c r="L218" s="195">
        <v>1</v>
      </c>
      <c r="M218" s="195">
        <v>500</v>
      </c>
      <c r="N218" s="195">
        <f t="shared" si="68"/>
        <v>500</v>
      </c>
      <c r="O218" s="195">
        <f t="shared" si="69"/>
        <v>500</v>
      </c>
      <c r="P218" s="195" t="s">
        <v>593</v>
      </c>
      <c r="Q218" s="132"/>
      <c r="R218" s="130"/>
      <c r="S218" s="130"/>
      <c r="T218" s="130"/>
      <c r="U218" s="130"/>
      <c r="V218" s="130"/>
      <c r="W218" s="130"/>
      <c r="X218" s="130"/>
      <c r="Y218" s="133"/>
      <c r="Z218" s="130"/>
      <c r="AA218" s="134"/>
      <c r="AB218" s="130"/>
      <c r="AC218" s="130"/>
      <c r="AD218" s="130"/>
      <c r="AE218" s="130"/>
    </row>
    <row r="219" spans="1:31" ht="14.25" customHeight="1" x14ac:dyDescent="0.3">
      <c r="A219" s="130"/>
      <c r="B219" s="130"/>
      <c r="C219" s="130"/>
      <c r="D219" s="130"/>
      <c r="E219" s="130"/>
      <c r="F219" s="130"/>
      <c r="G219" s="130"/>
      <c r="H219" s="130"/>
      <c r="I219" s="131"/>
      <c r="J219" s="130"/>
      <c r="K219" s="195"/>
      <c r="L219" s="195"/>
      <c r="M219" s="195"/>
      <c r="N219" s="193">
        <f>SUM(N214:N218)</f>
        <v>7050</v>
      </c>
      <c r="O219" s="193">
        <f>SUM(O214:O218)</f>
        <v>3850</v>
      </c>
      <c r="P219" s="193" t="s">
        <v>6</v>
      </c>
      <c r="Q219" s="132"/>
      <c r="R219" s="130"/>
      <c r="S219" s="130"/>
      <c r="T219" s="130"/>
      <c r="U219" s="130"/>
      <c r="V219" s="130"/>
      <c r="W219" s="130"/>
      <c r="X219" s="130"/>
      <c r="Y219" s="133"/>
      <c r="Z219" s="130"/>
      <c r="AA219" s="134"/>
      <c r="AB219" s="130"/>
      <c r="AC219" s="130"/>
      <c r="AD219" s="130"/>
      <c r="AE219" s="130"/>
    </row>
    <row r="220" spans="1:31" ht="14.25" customHeight="1" x14ac:dyDescent="0.3">
      <c r="A220" s="130"/>
      <c r="B220" s="130"/>
      <c r="C220" s="130"/>
      <c r="D220" s="130"/>
      <c r="E220" s="130"/>
      <c r="F220" s="130"/>
      <c r="G220" s="130"/>
      <c r="H220" s="130"/>
      <c r="I220" s="131"/>
      <c r="J220" s="130"/>
      <c r="K220" s="132"/>
      <c r="L220" s="132"/>
      <c r="M220" s="132"/>
      <c r="N220" s="132"/>
      <c r="O220" s="132"/>
      <c r="P220" s="132"/>
      <c r="Q220" s="132"/>
      <c r="R220" s="130"/>
      <c r="S220" s="130"/>
      <c r="T220" s="130"/>
      <c r="U220" s="130"/>
      <c r="V220" s="130"/>
      <c r="W220" s="130"/>
      <c r="X220" s="130"/>
      <c r="Y220" s="133"/>
      <c r="Z220" s="130"/>
      <c r="AA220" s="134"/>
      <c r="AB220" s="130"/>
      <c r="AC220" s="130"/>
      <c r="AD220" s="130"/>
      <c r="AE220" s="130"/>
    </row>
    <row r="221" spans="1:31" ht="14.25" customHeight="1" x14ac:dyDescent="0.3">
      <c r="A221" s="130"/>
      <c r="B221" s="130"/>
      <c r="C221" s="130"/>
      <c r="D221" s="130"/>
      <c r="E221" s="130"/>
      <c r="F221" s="130"/>
      <c r="G221" s="130"/>
      <c r="H221" s="130"/>
      <c r="I221" s="131"/>
      <c r="J221" s="130"/>
      <c r="K221" s="132"/>
      <c r="L221" s="132"/>
      <c r="M221" s="132"/>
      <c r="N221" s="132"/>
      <c r="O221" s="132"/>
      <c r="P221" s="132"/>
      <c r="Q221" s="132"/>
      <c r="R221" s="130"/>
      <c r="S221" s="130"/>
      <c r="T221" s="130"/>
      <c r="U221" s="130"/>
      <c r="V221" s="130"/>
      <c r="W221" s="130"/>
      <c r="X221" s="130"/>
      <c r="Y221" s="133"/>
      <c r="Z221" s="130"/>
      <c r="AA221" s="134"/>
      <c r="AB221" s="130"/>
      <c r="AC221" s="130"/>
      <c r="AD221" s="130"/>
      <c r="AE221" s="130"/>
    </row>
    <row r="222" spans="1:31" ht="14.25" customHeight="1" x14ac:dyDescent="0.3">
      <c r="A222" s="130"/>
      <c r="B222" s="130"/>
      <c r="C222" s="130"/>
      <c r="D222" s="130"/>
      <c r="E222" s="130"/>
      <c r="F222" s="130"/>
      <c r="G222" s="130"/>
      <c r="H222" s="130"/>
      <c r="I222" s="131"/>
      <c r="J222" s="130"/>
      <c r="K222" s="132"/>
      <c r="L222" s="132"/>
      <c r="M222" s="132"/>
      <c r="N222" s="132"/>
      <c r="O222" s="132"/>
      <c r="P222" s="132"/>
      <c r="Q222" s="132"/>
      <c r="R222" s="130"/>
      <c r="S222" s="130"/>
      <c r="T222" s="130"/>
      <c r="U222" s="130"/>
      <c r="V222" s="130"/>
      <c r="W222" s="130"/>
      <c r="X222" s="130"/>
      <c r="Y222" s="133"/>
      <c r="Z222" s="130"/>
      <c r="AA222" s="134"/>
      <c r="AB222" s="130"/>
      <c r="AC222" s="130"/>
      <c r="AD222" s="130"/>
      <c r="AE222" s="130"/>
    </row>
    <row r="223" spans="1:31" ht="14.25" customHeight="1" x14ac:dyDescent="0.3">
      <c r="A223" s="130"/>
      <c r="B223" s="130"/>
      <c r="C223" s="130"/>
      <c r="D223" s="130"/>
      <c r="E223" s="130"/>
      <c r="F223" s="130"/>
      <c r="G223" s="130"/>
      <c r="H223" s="130"/>
      <c r="I223" s="131"/>
      <c r="J223" s="130"/>
      <c r="K223" s="132"/>
      <c r="L223" s="132"/>
      <c r="M223" s="132"/>
      <c r="N223" s="132"/>
      <c r="O223" s="132"/>
      <c r="P223" s="132"/>
      <c r="Q223" s="132"/>
      <c r="R223" s="130"/>
      <c r="S223" s="130"/>
      <c r="T223" s="130"/>
      <c r="U223" s="130"/>
      <c r="V223" s="130"/>
      <c r="W223" s="130"/>
      <c r="X223" s="130"/>
      <c r="Y223" s="133"/>
      <c r="Z223" s="130"/>
      <c r="AA223" s="134"/>
      <c r="AB223" s="130"/>
      <c r="AC223" s="130"/>
      <c r="AD223" s="130"/>
      <c r="AE223" s="130"/>
    </row>
    <row r="224" spans="1:31" ht="14.25" customHeight="1" x14ac:dyDescent="0.3">
      <c r="A224" s="130"/>
      <c r="B224" s="130"/>
      <c r="C224" s="130"/>
      <c r="D224" s="130"/>
      <c r="E224" s="130"/>
      <c r="F224" s="130"/>
      <c r="G224" s="130"/>
      <c r="H224" s="130"/>
      <c r="I224" s="131"/>
      <c r="J224" s="130"/>
      <c r="K224" s="132"/>
      <c r="L224" s="132"/>
      <c r="M224" s="132"/>
      <c r="N224" s="132"/>
      <c r="O224" s="132"/>
      <c r="P224" s="132"/>
      <c r="Q224" s="132"/>
      <c r="R224" s="130"/>
      <c r="S224" s="130"/>
      <c r="T224" s="130"/>
      <c r="U224" s="130"/>
      <c r="V224" s="130"/>
      <c r="W224" s="130"/>
      <c r="X224" s="130"/>
      <c r="Y224" s="133"/>
      <c r="Z224" s="130"/>
      <c r="AA224" s="134"/>
      <c r="AB224" s="130"/>
      <c r="AC224" s="130"/>
      <c r="AD224" s="130"/>
      <c r="AE224" s="130"/>
    </row>
    <row r="225" spans="1:31" ht="14.25" customHeight="1" x14ac:dyDescent="0.3">
      <c r="A225" s="130"/>
      <c r="B225" s="130"/>
      <c r="C225" s="130"/>
      <c r="D225" s="130"/>
      <c r="E225" s="130"/>
      <c r="F225" s="130"/>
      <c r="G225" s="130"/>
      <c r="H225" s="130"/>
      <c r="I225" s="131"/>
      <c r="J225" s="130"/>
      <c r="K225" s="132"/>
      <c r="L225" s="132"/>
      <c r="M225" s="132"/>
      <c r="N225" s="132"/>
      <c r="O225" s="132"/>
      <c r="P225" s="132"/>
      <c r="Q225" s="132"/>
      <c r="R225" s="130"/>
      <c r="S225" s="130"/>
      <c r="T225" s="130"/>
      <c r="U225" s="130"/>
      <c r="V225" s="130"/>
      <c r="W225" s="130"/>
      <c r="X225" s="130"/>
      <c r="Y225" s="133"/>
      <c r="Z225" s="130"/>
      <c r="AA225" s="134"/>
      <c r="AB225" s="130"/>
      <c r="AC225" s="130"/>
      <c r="AD225" s="130"/>
      <c r="AE225" s="130"/>
    </row>
    <row r="226" spans="1:31" ht="14.25" customHeight="1" x14ac:dyDescent="0.3">
      <c r="A226" s="130"/>
      <c r="B226" s="130"/>
      <c r="C226" s="130"/>
      <c r="D226" s="130"/>
      <c r="E226" s="130"/>
      <c r="F226" s="130"/>
      <c r="G226" s="130"/>
      <c r="H226" s="130"/>
      <c r="I226" s="131"/>
      <c r="J226" s="130"/>
      <c r="K226" s="132"/>
      <c r="L226" s="132"/>
      <c r="M226" s="132"/>
      <c r="N226" s="132"/>
      <c r="O226" s="132"/>
      <c r="P226" s="132"/>
      <c r="Q226" s="132"/>
      <c r="R226" s="130"/>
      <c r="S226" s="130"/>
      <c r="T226" s="130"/>
      <c r="U226" s="130"/>
      <c r="V226" s="130"/>
      <c r="W226" s="130"/>
      <c r="X226" s="130"/>
      <c r="Y226" s="133"/>
      <c r="Z226" s="130"/>
      <c r="AA226" s="134"/>
      <c r="AB226" s="130"/>
      <c r="AC226" s="130"/>
      <c r="AD226" s="130"/>
      <c r="AE226" s="130"/>
    </row>
    <row r="227" spans="1:31" ht="14.25" customHeight="1" x14ac:dyDescent="0.3">
      <c r="A227" s="130"/>
      <c r="B227" s="130"/>
      <c r="C227" s="130"/>
      <c r="D227" s="130"/>
      <c r="E227" s="130"/>
      <c r="F227" s="130"/>
      <c r="G227" s="130"/>
      <c r="H227" s="130"/>
      <c r="I227" s="131"/>
      <c r="J227" s="130"/>
      <c r="K227" s="132"/>
      <c r="L227" s="132"/>
      <c r="M227" s="132"/>
      <c r="N227" s="132"/>
      <c r="O227" s="132"/>
      <c r="P227" s="132"/>
      <c r="Q227" s="132"/>
      <c r="R227" s="130"/>
      <c r="S227" s="130"/>
      <c r="T227" s="130"/>
      <c r="U227" s="130"/>
      <c r="V227" s="130"/>
      <c r="W227" s="130"/>
      <c r="X227" s="130"/>
      <c r="Y227" s="133"/>
      <c r="Z227" s="130"/>
      <c r="AA227" s="134"/>
      <c r="AB227" s="130"/>
      <c r="AC227" s="130"/>
      <c r="AD227" s="130"/>
      <c r="AE227" s="130"/>
    </row>
    <row r="228" spans="1:31" ht="14.25" customHeight="1" x14ac:dyDescent="0.3">
      <c r="A228" s="130"/>
      <c r="B228" s="130"/>
      <c r="C228" s="130"/>
      <c r="D228" s="130"/>
      <c r="E228" s="130"/>
      <c r="F228" s="130"/>
      <c r="G228" s="130"/>
      <c r="H228" s="130"/>
      <c r="I228" s="131"/>
      <c r="J228" s="130"/>
      <c r="K228" s="132"/>
      <c r="L228" s="132"/>
      <c r="M228" s="132"/>
      <c r="N228" s="132"/>
      <c r="O228" s="132"/>
      <c r="P228" s="132"/>
      <c r="Q228" s="132"/>
      <c r="R228" s="130"/>
      <c r="S228" s="130"/>
      <c r="T228" s="130"/>
      <c r="U228" s="130"/>
      <c r="V228" s="130"/>
      <c r="W228" s="130"/>
      <c r="X228" s="130"/>
      <c r="Y228" s="133"/>
      <c r="Z228" s="130"/>
      <c r="AA228" s="134"/>
      <c r="AB228" s="130"/>
      <c r="AC228" s="130"/>
      <c r="AD228" s="130"/>
      <c r="AE228" s="130"/>
    </row>
    <row r="229" spans="1:31" ht="14.25" customHeight="1" x14ac:dyDescent="0.3">
      <c r="A229" s="130"/>
      <c r="B229" s="130"/>
      <c r="C229" s="130"/>
      <c r="D229" s="130"/>
      <c r="E229" s="130"/>
      <c r="F229" s="130"/>
      <c r="G229" s="130"/>
      <c r="H229" s="130"/>
      <c r="I229" s="131"/>
      <c r="J229" s="130"/>
      <c r="K229" s="132"/>
      <c r="L229" s="132"/>
      <c r="M229" s="132"/>
      <c r="N229" s="132"/>
      <c r="O229" s="132"/>
      <c r="P229" s="132"/>
      <c r="Q229" s="132"/>
      <c r="R229" s="130"/>
      <c r="S229" s="130"/>
      <c r="T229" s="130"/>
      <c r="U229" s="130"/>
      <c r="V229" s="130"/>
      <c r="W229" s="130"/>
      <c r="X229" s="130"/>
      <c r="Y229" s="133"/>
      <c r="Z229" s="130"/>
      <c r="AA229" s="134"/>
      <c r="AB229" s="130"/>
      <c r="AC229" s="130"/>
      <c r="AD229" s="130"/>
      <c r="AE229" s="130"/>
    </row>
    <row r="230" spans="1:31" ht="14.25" customHeight="1" x14ac:dyDescent="0.3">
      <c r="A230" s="130"/>
      <c r="B230" s="130"/>
      <c r="C230" s="130"/>
      <c r="D230" s="130"/>
      <c r="E230" s="130"/>
      <c r="F230" s="130"/>
      <c r="G230" s="130"/>
      <c r="H230" s="130"/>
      <c r="I230" s="131"/>
      <c r="J230" s="130"/>
      <c r="K230" s="132"/>
      <c r="L230" s="132"/>
      <c r="M230" s="132"/>
      <c r="N230" s="132"/>
      <c r="O230" s="132"/>
      <c r="P230" s="132"/>
      <c r="Q230" s="132"/>
      <c r="R230" s="130"/>
      <c r="S230" s="130"/>
      <c r="T230" s="130"/>
      <c r="U230" s="130"/>
      <c r="V230" s="130"/>
      <c r="W230" s="130"/>
      <c r="X230" s="130"/>
      <c r="Y230" s="133"/>
      <c r="Z230" s="130"/>
      <c r="AA230" s="134"/>
      <c r="AB230" s="130"/>
      <c r="AC230" s="130"/>
      <c r="AD230" s="130"/>
      <c r="AE230" s="130"/>
    </row>
    <row r="231" spans="1:31" ht="14.25" customHeight="1" x14ac:dyDescent="0.3">
      <c r="A231" s="130"/>
      <c r="B231" s="130"/>
      <c r="C231" s="130"/>
      <c r="D231" s="130"/>
      <c r="E231" s="130"/>
      <c r="F231" s="130"/>
      <c r="G231" s="130"/>
      <c r="H231" s="130"/>
      <c r="I231" s="131"/>
      <c r="J231" s="130"/>
      <c r="K231" s="132"/>
      <c r="L231" s="132"/>
      <c r="M231" s="132"/>
      <c r="N231" s="132"/>
      <c r="O231" s="132"/>
      <c r="P231" s="132"/>
      <c r="Q231" s="132"/>
      <c r="R231" s="130"/>
      <c r="S231" s="130"/>
      <c r="T231" s="130"/>
      <c r="U231" s="130"/>
      <c r="V231" s="130"/>
      <c r="W231" s="130"/>
      <c r="X231" s="130"/>
      <c r="Y231" s="133"/>
      <c r="Z231" s="130"/>
      <c r="AA231" s="134"/>
      <c r="AB231" s="130"/>
      <c r="AC231" s="130"/>
      <c r="AD231" s="130"/>
      <c r="AE231" s="130"/>
    </row>
    <row r="232" spans="1:31" ht="14.25" customHeight="1" x14ac:dyDescent="0.3">
      <c r="A232" s="130"/>
      <c r="B232" s="130"/>
      <c r="C232" s="130"/>
      <c r="D232" s="130"/>
      <c r="E232" s="130"/>
      <c r="F232" s="130"/>
      <c r="G232" s="130"/>
      <c r="H232" s="130"/>
      <c r="I232" s="131"/>
      <c r="J232" s="130"/>
      <c r="K232" s="132"/>
      <c r="L232" s="132"/>
      <c r="M232" s="132"/>
      <c r="N232" s="132"/>
      <c r="O232" s="132"/>
      <c r="P232" s="132"/>
      <c r="Q232" s="132"/>
      <c r="R232" s="130"/>
      <c r="S232" s="130"/>
      <c r="T232" s="130"/>
      <c r="U232" s="130"/>
      <c r="V232" s="130"/>
      <c r="W232" s="130"/>
      <c r="X232" s="130"/>
      <c r="Y232" s="133"/>
      <c r="Z232" s="130"/>
      <c r="AA232" s="134"/>
      <c r="AB232" s="130"/>
      <c r="AC232" s="130"/>
      <c r="AD232" s="130"/>
      <c r="AE232" s="130"/>
    </row>
    <row r="233" spans="1:31" ht="14.25" customHeight="1" x14ac:dyDescent="0.3">
      <c r="A233" s="130"/>
      <c r="B233" s="130"/>
      <c r="C233" s="130"/>
      <c r="D233" s="130"/>
      <c r="E233" s="130"/>
      <c r="F233" s="130"/>
      <c r="G233" s="130"/>
      <c r="H233" s="130"/>
      <c r="I233" s="131"/>
      <c r="J233" s="130"/>
      <c r="K233" s="132"/>
      <c r="L233" s="132"/>
      <c r="M233" s="132"/>
      <c r="N233" s="132"/>
      <c r="O233" s="132"/>
      <c r="P233" s="132"/>
      <c r="Q233" s="132"/>
      <c r="R233" s="130"/>
      <c r="S233" s="130"/>
      <c r="T233" s="130"/>
      <c r="U233" s="130"/>
      <c r="V233" s="130"/>
      <c r="W233" s="130"/>
      <c r="X233" s="130"/>
      <c r="Y233" s="133"/>
      <c r="Z233" s="130"/>
      <c r="AA233" s="134"/>
      <c r="AB233" s="130"/>
      <c r="AC233" s="130"/>
      <c r="AD233" s="130"/>
      <c r="AE233" s="130"/>
    </row>
    <row r="234" spans="1:31" ht="14.25" customHeight="1" x14ac:dyDescent="0.3">
      <c r="A234" s="130"/>
      <c r="B234" s="130"/>
      <c r="C234" s="130"/>
      <c r="D234" s="130"/>
      <c r="E234" s="130"/>
      <c r="F234" s="130"/>
      <c r="G234" s="130"/>
      <c r="H234" s="130"/>
      <c r="I234" s="131"/>
      <c r="J234" s="130"/>
      <c r="K234" s="132"/>
      <c r="L234" s="132"/>
      <c r="M234" s="132"/>
      <c r="N234" s="132"/>
      <c r="O234" s="132"/>
      <c r="P234" s="132"/>
      <c r="Q234" s="132"/>
      <c r="R234" s="130"/>
      <c r="S234" s="130"/>
      <c r="T234" s="130"/>
      <c r="U234" s="130"/>
      <c r="V234" s="130"/>
      <c r="W234" s="130"/>
      <c r="X234" s="130"/>
      <c r="Y234" s="133"/>
      <c r="Z234" s="130"/>
      <c r="AA234" s="134"/>
      <c r="AB234" s="130"/>
      <c r="AC234" s="130"/>
      <c r="AD234" s="130"/>
      <c r="AE234" s="130"/>
    </row>
    <row r="235" spans="1:31" ht="14.25" customHeight="1" x14ac:dyDescent="0.3">
      <c r="A235" s="130"/>
      <c r="B235" s="130"/>
      <c r="C235" s="130"/>
      <c r="D235" s="130"/>
      <c r="E235" s="130"/>
      <c r="F235" s="130"/>
      <c r="G235" s="130"/>
      <c r="H235" s="130"/>
      <c r="I235" s="131"/>
      <c r="J235" s="130"/>
      <c r="K235" s="132"/>
      <c r="L235" s="132"/>
      <c r="M235" s="132"/>
      <c r="N235" s="132"/>
      <c r="O235" s="132"/>
      <c r="P235" s="132"/>
      <c r="Q235" s="132"/>
      <c r="R235" s="130"/>
      <c r="S235" s="130"/>
      <c r="T235" s="130"/>
      <c r="U235" s="130"/>
      <c r="V235" s="130"/>
      <c r="W235" s="130"/>
      <c r="X235" s="130"/>
      <c r="Y235" s="133"/>
      <c r="Z235" s="130"/>
      <c r="AA235" s="134"/>
      <c r="AB235" s="130"/>
      <c r="AC235" s="130"/>
      <c r="AD235" s="130"/>
      <c r="AE235" s="130"/>
    </row>
    <row r="236" spans="1:31" ht="14.25" customHeight="1" x14ac:dyDescent="0.3">
      <c r="A236" s="130"/>
      <c r="B236" s="130"/>
      <c r="C236" s="130"/>
      <c r="D236" s="130"/>
      <c r="E236" s="130"/>
      <c r="F236" s="130"/>
      <c r="G236" s="130"/>
      <c r="H236" s="130"/>
      <c r="I236" s="131"/>
      <c r="J236" s="130"/>
      <c r="K236" s="132"/>
      <c r="L236" s="132"/>
      <c r="M236" s="132"/>
      <c r="N236" s="132"/>
      <c r="O236" s="132"/>
      <c r="P236" s="132"/>
      <c r="Q236" s="132"/>
      <c r="R236" s="130"/>
      <c r="S236" s="130"/>
      <c r="T236" s="130"/>
      <c r="U236" s="130"/>
      <c r="V236" s="130"/>
      <c r="W236" s="130"/>
      <c r="X236" s="130"/>
      <c r="Y236" s="133"/>
      <c r="Z236" s="130"/>
      <c r="AA236" s="134"/>
      <c r="AB236" s="130"/>
      <c r="AC236" s="130"/>
      <c r="AD236" s="130"/>
      <c r="AE236" s="130"/>
    </row>
    <row r="237" spans="1:31" ht="14.25" customHeight="1" x14ac:dyDescent="0.3">
      <c r="A237" s="130"/>
      <c r="B237" s="130"/>
      <c r="C237" s="130"/>
      <c r="D237" s="130"/>
      <c r="E237" s="130"/>
      <c r="F237" s="130"/>
      <c r="G237" s="130"/>
      <c r="H237" s="130"/>
      <c r="I237" s="131"/>
      <c r="J237" s="130"/>
      <c r="K237" s="132"/>
      <c r="L237" s="132"/>
      <c r="M237" s="132"/>
      <c r="N237" s="132"/>
      <c r="O237" s="132"/>
      <c r="P237" s="132"/>
      <c r="Q237" s="132"/>
      <c r="R237" s="130"/>
      <c r="S237" s="130"/>
      <c r="T237" s="130"/>
      <c r="U237" s="130"/>
      <c r="V237" s="130"/>
      <c r="W237" s="130"/>
      <c r="X237" s="130"/>
      <c r="Y237" s="133"/>
      <c r="Z237" s="130"/>
      <c r="AA237" s="134"/>
      <c r="AB237" s="130"/>
      <c r="AC237" s="130"/>
      <c r="AD237" s="130"/>
      <c r="AE237" s="130"/>
    </row>
    <row r="238" spans="1:31" ht="14.25" customHeight="1" x14ac:dyDescent="0.3">
      <c r="A238" s="130"/>
      <c r="B238" s="130"/>
      <c r="C238" s="130"/>
      <c r="D238" s="130"/>
      <c r="E238" s="130"/>
      <c r="F238" s="130"/>
      <c r="G238" s="130"/>
      <c r="H238" s="130"/>
      <c r="I238" s="131"/>
      <c r="J238" s="130"/>
      <c r="K238" s="132"/>
      <c r="L238" s="132"/>
      <c r="M238" s="132"/>
      <c r="N238" s="132"/>
      <c r="O238" s="132"/>
      <c r="P238" s="132"/>
      <c r="Q238" s="132"/>
      <c r="R238" s="130"/>
      <c r="S238" s="130"/>
      <c r="T238" s="130"/>
      <c r="U238" s="130"/>
      <c r="V238" s="130"/>
      <c r="W238" s="130"/>
      <c r="X238" s="130"/>
      <c r="Y238" s="133"/>
      <c r="Z238" s="130"/>
      <c r="AA238" s="134"/>
      <c r="AB238" s="130"/>
      <c r="AC238" s="130"/>
      <c r="AD238" s="130"/>
      <c r="AE238" s="130"/>
    </row>
    <row r="239" spans="1:31" ht="14.25" customHeight="1" x14ac:dyDescent="0.3">
      <c r="A239" s="130"/>
      <c r="B239" s="130"/>
      <c r="C239" s="130"/>
      <c r="D239" s="130"/>
      <c r="E239" s="130"/>
      <c r="F239" s="130"/>
      <c r="G239" s="130"/>
      <c r="H239" s="130"/>
      <c r="I239" s="131"/>
      <c r="J239" s="130"/>
      <c r="K239" s="132"/>
      <c r="L239" s="132"/>
      <c r="M239" s="132"/>
      <c r="N239" s="132"/>
      <c r="O239" s="132"/>
      <c r="P239" s="132"/>
      <c r="Q239" s="132"/>
      <c r="R239" s="130"/>
      <c r="S239" s="130"/>
      <c r="T239" s="130"/>
      <c r="U239" s="130"/>
      <c r="V239" s="130"/>
      <c r="W239" s="130"/>
      <c r="X239" s="130"/>
      <c r="Y239" s="133"/>
      <c r="Z239" s="130"/>
      <c r="AA239" s="134"/>
      <c r="AB239" s="130"/>
      <c r="AC239" s="130"/>
      <c r="AD239" s="130"/>
      <c r="AE239" s="130"/>
    </row>
    <row r="240" spans="1:31" ht="14.25" customHeight="1" x14ac:dyDescent="0.3">
      <c r="A240" s="130"/>
      <c r="B240" s="130"/>
      <c r="C240" s="130"/>
      <c r="D240" s="130"/>
      <c r="E240" s="130"/>
      <c r="F240" s="130"/>
      <c r="G240" s="130"/>
      <c r="H240" s="130"/>
      <c r="I240" s="131"/>
      <c r="J240" s="130"/>
      <c r="K240" s="132"/>
      <c r="L240" s="132"/>
      <c r="M240" s="132"/>
      <c r="N240" s="132"/>
      <c r="O240" s="132"/>
      <c r="P240" s="132"/>
      <c r="Q240" s="132"/>
      <c r="R240" s="130"/>
      <c r="S240" s="130"/>
      <c r="T240" s="130"/>
      <c r="U240" s="130"/>
      <c r="V240" s="130"/>
      <c r="W240" s="130"/>
      <c r="X240" s="130"/>
      <c r="Y240" s="133"/>
      <c r="Z240" s="130"/>
      <c r="AA240" s="134"/>
      <c r="AB240" s="130"/>
      <c r="AC240" s="130"/>
      <c r="AD240" s="130"/>
      <c r="AE240" s="130"/>
    </row>
    <row r="241" spans="1:31" ht="14.25" customHeight="1" x14ac:dyDescent="0.3">
      <c r="A241" s="130"/>
      <c r="B241" s="130"/>
      <c r="C241" s="130"/>
      <c r="D241" s="130"/>
      <c r="E241" s="130"/>
      <c r="F241" s="130"/>
      <c r="G241" s="130"/>
      <c r="H241" s="130"/>
      <c r="I241" s="131"/>
      <c r="J241" s="130"/>
      <c r="K241" s="132"/>
      <c r="L241" s="132"/>
      <c r="M241" s="132"/>
      <c r="N241" s="132"/>
      <c r="O241" s="132"/>
      <c r="P241" s="132"/>
      <c r="Q241" s="132"/>
      <c r="R241" s="130"/>
      <c r="S241" s="130"/>
      <c r="T241" s="130"/>
      <c r="U241" s="130"/>
      <c r="V241" s="130"/>
      <c r="W241" s="130"/>
      <c r="X241" s="130"/>
      <c r="Y241" s="133"/>
      <c r="Z241" s="130"/>
      <c r="AA241" s="134"/>
      <c r="AB241" s="130"/>
      <c r="AC241" s="130"/>
      <c r="AD241" s="130"/>
      <c r="AE241" s="130"/>
    </row>
    <row r="242" spans="1:31" ht="14.25" customHeight="1" x14ac:dyDescent="0.3">
      <c r="A242" s="130"/>
      <c r="B242" s="130"/>
      <c r="C242" s="130"/>
      <c r="D242" s="130"/>
      <c r="E242" s="130"/>
      <c r="F242" s="130"/>
      <c r="G242" s="130"/>
      <c r="H242" s="130"/>
      <c r="I242" s="131"/>
      <c r="J242" s="130"/>
      <c r="K242" s="132"/>
      <c r="L242" s="132"/>
      <c r="M242" s="132"/>
      <c r="N242" s="132"/>
      <c r="O242" s="132"/>
      <c r="P242" s="132"/>
      <c r="Q242" s="132"/>
      <c r="R242" s="130"/>
      <c r="S242" s="130"/>
      <c r="T242" s="130"/>
      <c r="U242" s="130"/>
      <c r="V242" s="130"/>
      <c r="W242" s="130"/>
      <c r="X242" s="130"/>
      <c r="Y242" s="133"/>
      <c r="Z242" s="130"/>
      <c r="AA242" s="134"/>
      <c r="AB242" s="130"/>
      <c r="AC242" s="130"/>
      <c r="AD242" s="130"/>
      <c r="AE242" s="130"/>
    </row>
    <row r="243" spans="1:31" ht="14.25" customHeight="1" x14ac:dyDescent="0.3">
      <c r="A243" s="130"/>
      <c r="B243" s="130"/>
      <c r="C243" s="130"/>
      <c r="D243" s="130"/>
      <c r="E243" s="130"/>
      <c r="F243" s="130"/>
      <c r="G243" s="130"/>
      <c r="H243" s="130"/>
      <c r="I243" s="131"/>
      <c r="J243" s="130"/>
      <c r="K243" s="132"/>
      <c r="L243" s="132"/>
      <c r="M243" s="132"/>
      <c r="N243" s="132"/>
      <c r="O243" s="132"/>
      <c r="P243" s="132"/>
      <c r="Q243" s="132"/>
      <c r="R243" s="130"/>
      <c r="S243" s="130"/>
      <c r="T243" s="130"/>
      <c r="U243" s="130"/>
      <c r="V243" s="130"/>
      <c r="W243" s="130"/>
      <c r="X243" s="130"/>
      <c r="Y243" s="133"/>
      <c r="Z243" s="130"/>
      <c r="AA243" s="134"/>
      <c r="AB243" s="130"/>
      <c r="AC243" s="130"/>
      <c r="AD243" s="130"/>
      <c r="AE243" s="130"/>
    </row>
    <row r="244" spans="1:31" ht="14.25" customHeight="1" x14ac:dyDescent="0.3">
      <c r="A244" s="130"/>
      <c r="B244" s="130"/>
      <c r="C244" s="130"/>
      <c r="D244" s="130"/>
      <c r="E244" s="130"/>
      <c r="F244" s="130"/>
      <c r="G244" s="130"/>
      <c r="H244" s="130"/>
      <c r="I244" s="131"/>
      <c r="J244" s="130"/>
      <c r="K244" s="132"/>
      <c r="L244" s="132"/>
      <c r="M244" s="132"/>
      <c r="N244" s="132"/>
      <c r="O244" s="132"/>
      <c r="P244" s="132"/>
      <c r="Q244" s="132"/>
      <c r="R244" s="130"/>
      <c r="S244" s="130"/>
      <c r="T244" s="130"/>
      <c r="U244" s="130"/>
      <c r="V244" s="130"/>
      <c r="W244" s="130"/>
      <c r="X244" s="130"/>
      <c r="Y244" s="133"/>
      <c r="Z244" s="130"/>
      <c r="AA244" s="134"/>
      <c r="AB244" s="130"/>
      <c r="AC244" s="130"/>
      <c r="AD244" s="130"/>
      <c r="AE244" s="130"/>
    </row>
    <row r="245" spans="1:31" ht="14.25" customHeight="1" x14ac:dyDescent="0.3">
      <c r="A245" s="130"/>
      <c r="B245" s="130"/>
      <c r="C245" s="130"/>
      <c r="D245" s="130"/>
      <c r="E245" s="130"/>
      <c r="F245" s="130"/>
      <c r="G245" s="130"/>
      <c r="H245" s="130"/>
      <c r="I245" s="131"/>
      <c r="J245" s="130"/>
      <c r="K245" s="132"/>
      <c r="L245" s="132"/>
      <c r="M245" s="132"/>
      <c r="N245" s="132"/>
      <c r="O245" s="132"/>
      <c r="P245" s="132"/>
      <c r="Q245" s="132"/>
      <c r="R245" s="130"/>
      <c r="S245" s="130"/>
      <c r="T245" s="130"/>
      <c r="U245" s="130"/>
      <c r="V245" s="130"/>
      <c r="W245" s="130"/>
      <c r="X245" s="130"/>
      <c r="Y245" s="133"/>
      <c r="Z245" s="130"/>
      <c r="AA245" s="134"/>
      <c r="AB245" s="130"/>
      <c r="AC245" s="130"/>
      <c r="AD245" s="130"/>
      <c r="AE245" s="130"/>
    </row>
    <row r="246" spans="1:31" ht="14.25" customHeight="1" x14ac:dyDescent="0.3">
      <c r="A246" s="130"/>
      <c r="B246" s="130"/>
      <c r="C246" s="130"/>
      <c r="D246" s="130"/>
      <c r="E246" s="130"/>
      <c r="F246" s="130"/>
      <c r="G246" s="130"/>
      <c r="H246" s="130"/>
      <c r="I246" s="131"/>
      <c r="J246" s="130"/>
      <c r="K246" s="132"/>
      <c r="L246" s="132"/>
      <c r="M246" s="132"/>
      <c r="N246" s="132"/>
      <c r="O246" s="132"/>
      <c r="P246" s="132"/>
      <c r="Q246" s="132"/>
      <c r="R246" s="130"/>
      <c r="S246" s="130"/>
      <c r="T246" s="130"/>
      <c r="U246" s="130"/>
      <c r="V246" s="130"/>
      <c r="W246" s="130"/>
      <c r="X246" s="130"/>
      <c r="Y246" s="133"/>
      <c r="Z246" s="130"/>
      <c r="AA246" s="134"/>
      <c r="AB246" s="130"/>
      <c r="AC246" s="130"/>
      <c r="AD246" s="130"/>
      <c r="AE246" s="130"/>
    </row>
    <row r="247" spans="1:31" ht="14.25" customHeight="1" x14ac:dyDescent="0.3">
      <c r="A247" s="130"/>
      <c r="B247" s="130"/>
      <c r="C247" s="130"/>
      <c r="D247" s="130"/>
      <c r="E247" s="130"/>
      <c r="F247" s="130"/>
      <c r="G247" s="130"/>
      <c r="H247" s="130"/>
      <c r="I247" s="131"/>
      <c r="J247" s="130"/>
      <c r="K247" s="132"/>
      <c r="L247" s="132"/>
      <c r="M247" s="132"/>
      <c r="N247" s="132"/>
      <c r="O247" s="132"/>
      <c r="P247" s="132"/>
      <c r="Q247" s="132"/>
      <c r="R247" s="130"/>
      <c r="S247" s="130"/>
      <c r="T247" s="130"/>
      <c r="U247" s="130"/>
      <c r="V247" s="130"/>
      <c r="W247" s="130"/>
      <c r="X247" s="130"/>
      <c r="Y247" s="133"/>
      <c r="Z247" s="130"/>
      <c r="AA247" s="134"/>
      <c r="AB247" s="130"/>
      <c r="AC247" s="130"/>
      <c r="AD247" s="130"/>
      <c r="AE247" s="130"/>
    </row>
    <row r="248" spans="1:31" ht="14.25" customHeight="1" x14ac:dyDescent="0.3">
      <c r="A248" s="130"/>
      <c r="B248" s="130"/>
      <c r="C248" s="130"/>
      <c r="D248" s="130"/>
      <c r="E248" s="130"/>
      <c r="F248" s="130"/>
      <c r="G248" s="130"/>
      <c r="H248" s="130"/>
      <c r="I248" s="131"/>
      <c r="J248" s="130"/>
      <c r="K248" s="132"/>
      <c r="L248" s="132"/>
      <c r="M248" s="132"/>
      <c r="N248" s="132"/>
      <c r="O248" s="132"/>
      <c r="P248" s="132"/>
      <c r="Q248" s="132"/>
      <c r="R248" s="130"/>
      <c r="S248" s="130"/>
      <c r="T248" s="130"/>
      <c r="U248" s="130"/>
      <c r="V248" s="130"/>
      <c r="W248" s="130"/>
      <c r="X248" s="130"/>
      <c r="Y248" s="133"/>
      <c r="Z248" s="130"/>
      <c r="AA248" s="134"/>
      <c r="AB248" s="130"/>
      <c r="AC248" s="130"/>
      <c r="AD248" s="130"/>
      <c r="AE248" s="130"/>
    </row>
    <row r="249" spans="1:31" ht="14.25" customHeight="1" x14ac:dyDescent="0.3">
      <c r="A249" s="130"/>
      <c r="B249" s="130"/>
      <c r="C249" s="130"/>
      <c r="D249" s="130"/>
      <c r="E249" s="130"/>
      <c r="F249" s="130"/>
      <c r="G249" s="130"/>
      <c r="H249" s="130"/>
      <c r="I249" s="131"/>
      <c r="J249" s="130"/>
      <c r="K249" s="132"/>
      <c r="L249" s="132"/>
      <c r="M249" s="132"/>
      <c r="N249" s="132"/>
      <c r="O249" s="132"/>
      <c r="P249" s="132"/>
      <c r="Q249" s="132"/>
      <c r="R249" s="130"/>
      <c r="S249" s="130"/>
      <c r="T249" s="130"/>
      <c r="U249" s="130"/>
      <c r="V249" s="130"/>
      <c r="W249" s="130"/>
      <c r="X249" s="130"/>
      <c r="Y249" s="133"/>
      <c r="Z249" s="130"/>
      <c r="AA249" s="134"/>
      <c r="AB249" s="130"/>
      <c r="AC249" s="130"/>
      <c r="AD249" s="130"/>
      <c r="AE249" s="130"/>
    </row>
    <row r="250" spans="1:31" ht="14.25" customHeight="1" x14ac:dyDescent="0.3">
      <c r="A250" s="130"/>
      <c r="B250" s="130"/>
      <c r="C250" s="130"/>
      <c r="D250" s="130"/>
      <c r="E250" s="130"/>
      <c r="F250" s="130"/>
      <c r="G250" s="130"/>
      <c r="H250" s="130"/>
      <c r="I250" s="131"/>
      <c r="J250" s="130"/>
      <c r="K250" s="132"/>
      <c r="L250" s="132"/>
      <c r="M250" s="132"/>
      <c r="N250" s="132"/>
      <c r="O250" s="132"/>
      <c r="P250" s="132"/>
      <c r="Q250" s="132"/>
      <c r="R250" s="130"/>
      <c r="S250" s="130"/>
      <c r="T250" s="130"/>
      <c r="U250" s="130"/>
      <c r="V250" s="130"/>
      <c r="W250" s="130"/>
      <c r="X250" s="130"/>
      <c r="Y250" s="133"/>
      <c r="Z250" s="130"/>
      <c r="AA250" s="134"/>
      <c r="AB250" s="130"/>
      <c r="AC250" s="130"/>
      <c r="AD250" s="130"/>
      <c r="AE250" s="130"/>
    </row>
    <row r="251" spans="1:31" ht="14.25" customHeight="1" x14ac:dyDescent="0.3">
      <c r="A251" s="130"/>
      <c r="B251" s="130"/>
      <c r="C251" s="130"/>
      <c r="D251" s="130"/>
      <c r="E251" s="130"/>
      <c r="F251" s="130"/>
      <c r="G251" s="130"/>
      <c r="H251" s="130"/>
      <c r="I251" s="131"/>
      <c r="J251" s="130"/>
      <c r="K251" s="132"/>
      <c r="L251" s="132"/>
      <c r="M251" s="132"/>
      <c r="N251" s="132"/>
      <c r="O251" s="132"/>
      <c r="P251" s="132"/>
      <c r="Q251" s="132"/>
      <c r="R251" s="130"/>
      <c r="S251" s="130"/>
      <c r="T251" s="130"/>
      <c r="U251" s="130"/>
      <c r="V251" s="130"/>
      <c r="W251" s="130"/>
      <c r="X251" s="130"/>
      <c r="Y251" s="133"/>
      <c r="Z251" s="130"/>
      <c r="AA251" s="134"/>
      <c r="AB251" s="130"/>
      <c r="AC251" s="130"/>
      <c r="AD251" s="130"/>
      <c r="AE251" s="130"/>
    </row>
    <row r="252" spans="1:31" ht="14.25" customHeight="1" x14ac:dyDescent="0.3">
      <c r="A252" s="130"/>
      <c r="B252" s="130"/>
      <c r="C252" s="130"/>
      <c r="D252" s="130"/>
      <c r="E252" s="130"/>
      <c r="F252" s="130"/>
      <c r="G252" s="130"/>
      <c r="H252" s="130"/>
      <c r="I252" s="131"/>
      <c r="J252" s="130"/>
      <c r="K252" s="132"/>
      <c r="L252" s="132"/>
      <c r="M252" s="132"/>
      <c r="N252" s="132"/>
      <c r="O252" s="132"/>
      <c r="P252" s="132"/>
      <c r="Q252" s="132"/>
      <c r="R252" s="130"/>
      <c r="S252" s="130"/>
      <c r="T252" s="130"/>
      <c r="U252" s="130"/>
      <c r="V252" s="130"/>
      <c r="W252" s="130"/>
      <c r="X252" s="130"/>
      <c r="Y252" s="133"/>
      <c r="Z252" s="130"/>
      <c r="AA252" s="134"/>
      <c r="AB252" s="130"/>
      <c r="AC252" s="130"/>
      <c r="AD252" s="130"/>
      <c r="AE252" s="130"/>
    </row>
    <row r="253" spans="1:31" ht="14.25" customHeight="1" x14ac:dyDescent="0.3">
      <c r="A253" s="130"/>
      <c r="B253" s="130"/>
      <c r="C253" s="130"/>
      <c r="D253" s="130"/>
      <c r="E253" s="130"/>
      <c r="F253" s="130"/>
      <c r="G253" s="130"/>
      <c r="H253" s="130"/>
      <c r="I253" s="131"/>
      <c r="J253" s="130"/>
      <c r="K253" s="132"/>
      <c r="L253" s="132"/>
      <c r="M253" s="132"/>
      <c r="N253" s="132"/>
      <c r="O253" s="132"/>
      <c r="P253" s="132"/>
      <c r="Q253" s="132"/>
      <c r="R253" s="130"/>
      <c r="S253" s="130"/>
      <c r="T253" s="130"/>
      <c r="U253" s="130"/>
      <c r="V253" s="130"/>
      <c r="W253" s="130"/>
      <c r="X253" s="130"/>
      <c r="Y253" s="133"/>
      <c r="Z253" s="130"/>
      <c r="AA253" s="134"/>
      <c r="AB253" s="130"/>
      <c r="AC253" s="130"/>
      <c r="AD253" s="130"/>
      <c r="AE253" s="130"/>
    </row>
    <row r="254" spans="1:31" ht="14.25" customHeight="1" x14ac:dyDescent="0.3">
      <c r="A254" s="130"/>
      <c r="B254" s="130"/>
      <c r="C254" s="130"/>
      <c r="D254" s="130"/>
      <c r="E254" s="130"/>
      <c r="F254" s="130"/>
      <c r="G254" s="130"/>
      <c r="H254" s="130"/>
      <c r="I254" s="131"/>
      <c r="J254" s="130"/>
      <c r="K254" s="132"/>
      <c r="L254" s="132"/>
      <c r="M254" s="132"/>
      <c r="N254" s="132"/>
      <c r="O254" s="132"/>
      <c r="P254" s="132"/>
      <c r="Q254" s="132"/>
      <c r="R254" s="130"/>
      <c r="S254" s="130"/>
      <c r="T254" s="130"/>
      <c r="U254" s="130"/>
      <c r="V254" s="130"/>
      <c r="W254" s="130"/>
      <c r="X254" s="130"/>
      <c r="Y254" s="133"/>
      <c r="Z254" s="130"/>
      <c r="AA254" s="134"/>
      <c r="AB254" s="130"/>
      <c r="AC254" s="130"/>
      <c r="AD254" s="130"/>
      <c r="AE254" s="130"/>
    </row>
    <row r="255" spans="1:31" ht="14.25" customHeight="1" x14ac:dyDescent="0.3">
      <c r="A255" s="130"/>
      <c r="B255" s="130"/>
      <c r="C255" s="130"/>
      <c r="D255" s="130"/>
      <c r="E255" s="130"/>
      <c r="F255" s="130"/>
      <c r="G255" s="130"/>
      <c r="H255" s="130"/>
      <c r="I255" s="131"/>
      <c r="J255" s="130"/>
      <c r="K255" s="132"/>
      <c r="L255" s="132"/>
      <c r="M255" s="132"/>
      <c r="N255" s="132"/>
      <c r="O255" s="132"/>
      <c r="P255" s="132"/>
      <c r="Q255" s="132"/>
      <c r="R255" s="130"/>
      <c r="S255" s="130"/>
      <c r="T255" s="130"/>
      <c r="U255" s="130"/>
      <c r="V255" s="130"/>
      <c r="W255" s="130"/>
      <c r="X255" s="130"/>
      <c r="Y255" s="133"/>
      <c r="Z255" s="130"/>
      <c r="AA255" s="134"/>
      <c r="AB255" s="130"/>
      <c r="AC255" s="130"/>
      <c r="AD255" s="130"/>
      <c r="AE255" s="130"/>
    </row>
    <row r="256" spans="1:31" ht="14.25" customHeight="1" x14ac:dyDescent="0.3">
      <c r="A256" s="130"/>
      <c r="B256" s="130"/>
      <c r="C256" s="130"/>
      <c r="D256" s="130"/>
      <c r="E256" s="130"/>
      <c r="F256" s="130"/>
      <c r="G256" s="130"/>
      <c r="H256" s="130"/>
      <c r="I256" s="131"/>
      <c r="J256" s="130"/>
      <c r="K256" s="132"/>
      <c r="L256" s="132"/>
      <c r="M256" s="132"/>
      <c r="N256" s="132"/>
      <c r="O256" s="132"/>
      <c r="P256" s="132"/>
      <c r="Q256" s="132"/>
      <c r="R256" s="130"/>
      <c r="S256" s="130"/>
      <c r="T256" s="130"/>
      <c r="U256" s="130"/>
      <c r="V256" s="130"/>
      <c r="W256" s="130"/>
      <c r="X256" s="130"/>
      <c r="Y256" s="133"/>
      <c r="Z256" s="130"/>
      <c r="AA256" s="134"/>
      <c r="AB256" s="130"/>
      <c r="AC256" s="130"/>
      <c r="AD256" s="130"/>
      <c r="AE256" s="130"/>
    </row>
    <row r="257" spans="1:31" ht="14.25" customHeight="1" x14ac:dyDescent="0.3">
      <c r="A257" s="130"/>
      <c r="B257" s="130"/>
      <c r="C257" s="130"/>
      <c r="D257" s="130"/>
      <c r="E257" s="130"/>
      <c r="F257" s="130"/>
      <c r="G257" s="130"/>
      <c r="H257" s="130"/>
      <c r="I257" s="131"/>
      <c r="J257" s="130"/>
      <c r="K257" s="132"/>
      <c r="L257" s="132"/>
      <c r="M257" s="132"/>
      <c r="N257" s="132"/>
      <c r="O257" s="132"/>
      <c r="P257" s="132"/>
      <c r="Q257" s="132"/>
      <c r="R257" s="130"/>
      <c r="S257" s="130"/>
      <c r="T257" s="130"/>
      <c r="U257" s="130"/>
      <c r="V257" s="130"/>
      <c r="W257" s="130"/>
      <c r="X257" s="130"/>
      <c r="Y257" s="133"/>
      <c r="Z257" s="130"/>
      <c r="AA257" s="134"/>
      <c r="AB257" s="130"/>
      <c r="AC257" s="130"/>
      <c r="AD257" s="130"/>
      <c r="AE257" s="130"/>
    </row>
    <row r="258" spans="1:31" ht="14.25" customHeight="1" x14ac:dyDescent="0.3">
      <c r="A258" s="130"/>
      <c r="B258" s="130"/>
      <c r="C258" s="130"/>
      <c r="D258" s="130"/>
      <c r="E258" s="130"/>
      <c r="F258" s="130"/>
      <c r="G258" s="130"/>
      <c r="H258" s="130"/>
      <c r="I258" s="131"/>
      <c r="J258" s="130"/>
      <c r="K258" s="132"/>
      <c r="L258" s="132"/>
      <c r="M258" s="132"/>
      <c r="N258" s="132"/>
      <c r="O258" s="132"/>
      <c r="P258" s="132"/>
      <c r="Q258" s="132"/>
      <c r="R258" s="130"/>
      <c r="S258" s="130"/>
      <c r="T258" s="130"/>
      <c r="U258" s="130"/>
      <c r="V258" s="130"/>
      <c r="W258" s="130"/>
      <c r="X258" s="130"/>
      <c r="Y258" s="133"/>
      <c r="Z258" s="130"/>
      <c r="AA258" s="134"/>
      <c r="AB258" s="130"/>
      <c r="AC258" s="130"/>
      <c r="AD258" s="130"/>
      <c r="AE258" s="130"/>
    </row>
    <row r="259" spans="1:31" ht="14.25" customHeight="1" x14ac:dyDescent="0.3">
      <c r="A259" s="130"/>
      <c r="B259" s="130"/>
      <c r="C259" s="130"/>
      <c r="D259" s="130"/>
      <c r="E259" s="130"/>
      <c r="F259" s="130"/>
      <c r="G259" s="130"/>
      <c r="H259" s="130"/>
      <c r="I259" s="131"/>
      <c r="J259" s="130"/>
      <c r="K259" s="132"/>
      <c r="L259" s="132"/>
      <c r="M259" s="132"/>
      <c r="N259" s="132"/>
      <c r="O259" s="132"/>
      <c r="P259" s="132"/>
      <c r="Q259" s="132"/>
      <c r="R259" s="130"/>
      <c r="S259" s="130"/>
      <c r="T259" s="130"/>
      <c r="U259" s="130"/>
      <c r="V259" s="130"/>
      <c r="W259" s="130"/>
      <c r="X259" s="130"/>
      <c r="Y259" s="133"/>
      <c r="Z259" s="130"/>
      <c r="AA259" s="134"/>
      <c r="AB259" s="130"/>
      <c r="AC259" s="130"/>
      <c r="AD259" s="130"/>
      <c r="AE259" s="130"/>
    </row>
    <row r="260" spans="1:31" ht="14.25" customHeight="1" x14ac:dyDescent="0.3">
      <c r="A260" s="130"/>
      <c r="B260" s="130"/>
      <c r="C260" s="130"/>
      <c r="D260" s="130"/>
      <c r="E260" s="130"/>
      <c r="F260" s="130"/>
      <c r="G260" s="130"/>
      <c r="H260" s="130"/>
      <c r="I260" s="131"/>
      <c r="J260" s="130"/>
      <c r="K260" s="132"/>
      <c r="L260" s="132"/>
      <c r="M260" s="132"/>
      <c r="N260" s="132"/>
      <c r="O260" s="132"/>
      <c r="P260" s="132"/>
      <c r="Q260" s="132"/>
      <c r="R260" s="130"/>
      <c r="S260" s="130"/>
      <c r="T260" s="130"/>
      <c r="U260" s="130"/>
      <c r="V260" s="130"/>
      <c r="W260" s="130"/>
      <c r="X260" s="130"/>
      <c r="Y260" s="133"/>
      <c r="Z260" s="130"/>
      <c r="AA260" s="134"/>
      <c r="AB260" s="130"/>
      <c r="AC260" s="130"/>
      <c r="AD260" s="130"/>
      <c r="AE260" s="130"/>
    </row>
    <row r="261" spans="1:31" ht="14.25" customHeight="1" x14ac:dyDescent="0.3">
      <c r="A261" s="130"/>
      <c r="B261" s="130"/>
      <c r="C261" s="130"/>
      <c r="D261" s="130"/>
      <c r="E261" s="130"/>
      <c r="F261" s="130"/>
      <c r="G261" s="130"/>
      <c r="H261" s="130"/>
      <c r="I261" s="131"/>
      <c r="J261" s="130"/>
      <c r="K261" s="132"/>
      <c r="L261" s="132"/>
      <c r="M261" s="132"/>
      <c r="N261" s="132"/>
      <c r="O261" s="132"/>
      <c r="P261" s="132"/>
      <c r="Q261" s="132"/>
      <c r="R261" s="130"/>
      <c r="S261" s="130"/>
      <c r="T261" s="130"/>
      <c r="U261" s="130"/>
      <c r="V261" s="130"/>
      <c r="W261" s="130"/>
      <c r="X261" s="130"/>
      <c r="Y261" s="133"/>
      <c r="Z261" s="130"/>
      <c r="AA261" s="134"/>
      <c r="AB261" s="130"/>
      <c r="AC261" s="130"/>
      <c r="AD261" s="130"/>
      <c r="AE261" s="130"/>
    </row>
    <row r="262" spans="1:31" ht="14.25" customHeight="1" x14ac:dyDescent="0.3">
      <c r="A262" s="130"/>
      <c r="B262" s="130"/>
      <c r="C262" s="130"/>
      <c r="D262" s="130"/>
      <c r="E262" s="130"/>
      <c r="F262" s="130"/>
      <c r="G262" s="130"/>
      <c r="H262" s="130"/>
      <c r="I262" s="131"/>
      <c r="J262" s="130"/>
      <c r="K262" s="132"/>
      <c r="L262" s="132"/>
      <c r="M262" s="132"/>
      <c r="N262" s="132"/>
      <c r="O262" s="132"/>
      <c r="P262" s="132"/>
      <c r="Q262" s="132"/>
      <c r="R262" s="130"/>
      <c r="S262" s="130"/>
      <c r="T262" s="130"/>
      <c r="U262" s="130"/>
      <c r="V262" s="130"/>
      <c r="W262" s="130"/>
      <c r="X262" s="130"/>
      <c r="Y262" s="133"/>
      <c r="Z262" s="130"/>
      <c r="AA262" s="134"/>
      <c r="AB262" s="130"/>
      <c r="AC262" s="130"/>
      <c r="AD262" s="130"/>
      <c r="AE262" s="130"/>
    </row>
    <row r="263" spans="1:31" ht="14.25" customHeight="1" x14ac:dyDescent="0.3">
      <c r="A263" s="130"/>
      <c r="B263" s="130"/>
      <c r="C263" s="130"/>
      <c r="D263" s="130"/>
      <c r="E263" s="130"/>
      <c r="F263" s="130"/>
      <c r="G263" s="130"/>
      <c r="H263" s="130"/>
      <c r="I263" s="131"/>
      <c r="J263" s="130"/>
      <c r="K263" s="132"/>
      <c r="L263" s="132"/>
      <c r="M263" s="132"/>
      <c r="N263" s="132"/>
      <c r="O263" s="132"/>
      <c r="P263" s="132"/>
      <c r="Q263" s="132"/>
      <c r="R263" s="130"/>
      <c r="S263" s="130"/>
      <c r="T263" s="130"/>
      <c r="U263" s="130"/>
      <c r="V263" s="130"/>
      <c r="W263" s="130"/>
      <c r="X263" s="130"/>
      <c r="Y263" s="133"/>
      <c r="Z263" s="130"/>
      <c r="AA263" s="134"/>
      <c r="AB263" s="130"/>
      <c r="AC263" s="130"/>
      <c r="AD263" s="130"/>
      <c r="AE263" s="130"/>
    </row>
    <row r="264" spans="1:31" ht="14.25" customHeight="1" x14ac:dyDescent="0.3">
      <c r="A264" s="130"/>
      <c r="B264" s="130"/>
      <c r="C264" s="130"/>
      <c r="D264" s="130"/>
      <c r="E264" s="130"/>
      <c r="F264" s="130"/>
      <c r="G264" s="130"/>
      <c r="H264" s="130"/>
      <c r="I264" s="131"/>
      <c r="J264" s="130"/>
      <c r="K264" s="132"/>
      <c r="L264" s="132"/>
      <c r="M264" s="132"/>
      <c r="N264" s="132"/>
      <c r="O264" s="132"/>
      <c r="P264" s="132"/>
      <c r="Q264" s="132"/>
      <c r="R264" s="130"/>
      <c r="S264" s="130"/>
      <c r="T264" s="130"/>
      <c r="U264" s="130"/>
      <c r="V264" s="130"/>
      <c r="W264" s="130"/>
      <c r="X264" s="130"/>
      <c r="Y264" s="133"/>
      <c r="Z264" s="130"/>
      <c r="AA264" s="134"/>
      <c r="AB264" s="130"/>
      <c r="AC264" s="130"/>
      <c r="AD264" s="130"/>
      <c r="AE264" s="130"/>
    </row>
    <row r="265" spans="1:31" ht="14.25" customHeight="1" x14ac:dyDescent="0.3">
      <c r="A265" s="130"/>
      <c r="B265" s="130"/>
      <c r="C265" s="130"/>
      <c r="D265" s="130"/>
      <c r="E265" s="130"/>
      <c r="F265" s="130"/>
      <c r="G265" s="130"/>
      <c r="H265" s="130"/>
      <c r="I265" s="131"/>
      <c r="J265" s="130"/>
      <c r="K265" s="132"/>
      <c r="L265" s="132"/>
      <c r="M265" s="132"/>
      <c r="N265" s="132"/>
      <c r="O265" s="132"/>
      <c r="P265" s="132"/>
      <c r="Q265" s="132"/>
      <c r="R265" s="130"/>
      <c r="S265" s="130"/>
      <c r="T265" s="130"/>
      <c r="U265" s="130"/>
      <c r="V265" s="130"/>
      <c r="W265" s="130"/>
      <c r="X265" s="130"/>
      <c r="Y265" s="133"/>
      <c r="Z265" s="130"/>
      <c r="AA265" s="134"/>
      <c r="AB265" s="130"/>
      <c r="AC265" s="130"/>
      <c r="AD265" s="130"/>
      <c r="AE265" s="130"/>
    </row>
    <row r="266" spans="1:31" ht="14.25" customHeight="1" x14ac:dyDescent="0.3">
      <c r="A266" s="130"/>
      <c r="B266" s="130"/>
      <c r="C266" s="130"/>
      <c r="D266" s="130"/>
      <c r="E266" s="130"/>
      <c r="F266" s="130"/>
      <c r="G266" s="130"/>
      <c r="H266" s="130"/>
      <c r="I266" s="131"/>
      <c r="J266" s="130"/>
      <c r="K266" s="132"/>
      <c r="L266" s="132"/>
      <c r="M266" s="132"/>
      <c r="N266" s="132"/>
      <c r="O266" s="132"/>
      <c r="P266" s="132"/>
      <c r="Q266" s="132"/>
      <c r="R266" s="130"/>
      <c r="S266" s="130"/>
      <c r="T266" s="130"/>
      <c r="U266" s="130"/>
      <c r="V266" s="130"/>
      <c r="W266" s="130"/>
      <c r="X266" s="130"/>
      <c r="Y266" s="133"/>
      <c r="Z266" s="130"/>
      <c r="AA266" s="134"/>
      <c r="AB266" s="130"/>
      <c r="AC266" s="130"/>
      <c r="AD266" s="130"/>
      <c r="AE266" s="130"/>
    </row>
    <row r="267" spans="1:31" ht="14.25" customHeight="1" x14ac:dyDescent="0.3">
      <c r="A267" s="130"/>
      <c r="B267" s="130"/>
      <c r="C267" s="130"/>
      <c r="D267" s="130"/>
      <c r="E267" s="130"/>
      <c r="F267" s="130"/>
      <c r="G267" s="130"/>
      <c r="H267" s="130"/>
      <c r="I267" s="131"/>
      <c r="J267" s="130"/>
      <c r="K267" s="132"/>
      <c r="L267" s="132"/>
      <c r="M267" s="132"/>
      <c r="N267" s="132"/>
      <c r="O267" s="132"/>
      <c r="P267" s="132"/>
      <c r="Q267" s="132"/>
      <c r="R267" s="130"/>
      <c r="S267" s="130"/>
      <c r="T267" s="130"/>
      <c r="U267" s="130"/>
      <c r="V267" s="130"/>
      <c r="W267" s="130"/>
      <c r="X267" s="130"/>
      <c r="Y267" s="133"/>
      <c r="Z267" s="130"/>
      <c r="AA267" s="134"/>
      <c r="AB267" s="130"/>
      <c r="AC267" s="130"/>
      <c r="AD267" s="130"/>
      <c r="AE267" s="130"/>
    </row>
    <row r="268" spans="1:31" ht="14.25" customHeight="1" x14ac:dyDescent="0.3">
      <c r="A268" s="130"/>
      <c r="B268" s="130"/>
      <c r="C268" s="130"/>
      <c r="D268" s="130"/>
      <c r="E268" s="130"/>
      <c r="F268" s="130"/>
      <c r="G268" s="130"/>
      <c r="H268" s="130"/>
      <c r="I268" s="131"/>
      <c r="J268" s="130"/>
      <c r="K268" s="132"/>
      <c r="L268" s="132"/>
      <c r="M268" s="132"/>
      <c r="N268" s="132"/>
      <c r="O268" s="132"/>
      <c r="P268" s="132"/>
      <c r="Q268" s="132"/>
      <c r="R268" s="130"/>
      <c r="S268" s="130"/>
      <c r="T268" s="130"/>
      <c r="U268" s="130"/>
      <c r="V268" s="130"/>
      <c r="W268" s="130"/>
      <c r="X268" s="130"/>
      <c r="Y268" s="133"/>
      <c r="Z268" s="130"/>
      <c r="AA268" s="134"/>
      <c r="AB268" s="130"/>
      <c r="AC268" s="130"/>
      <c r="AD268" s="130"/>
      <c r="AE268" s="130"/>
    </row>
    <row r="269" spans="1:31" ht="14.25" customHeight="1" x14ac:dyDescent="0.3">
      <c r="A269" s="130"/>
      <c r="B269" s="130"/>
      <c r="C269" s="130"/>
      <c r="D269" s="130"/>
      <c r="E269" s="130"/>
      <c r="F269" s="130"/>
      <c r="G269" s="130"/>
      <c r="H269" s="130"/>
      <c r="I269" s="131"/>
      <c r="J269" s="130"/>
      <c r="K269" s="132"/>
      <c r="L269" s="132"/>
      <c r="M269" s="132"/>
      <c r="N269" s="132"/>
      <c r="O269" s="132"/>
      <c r="P269" s="132"/>
      <c r="Q269" s="132"/>
      <c r="R269" s="130"/>
      <c r="S269" s="130"/>
      <c r="T269" s="130"/>
      <c r="U269" s="130"/>
      <c r="V269" s="130"/>
      <c r="W269" s="130"/>
      <c r="X269" s="130"/>
      <c r="Y269" s="133"/>
      <c r="Z269" s="130"/>
      <c r="AA269" s="134"/>
      <c r="AB269" s="130"/>
      <c r="AC269" s="130"/>
      <c r="AD269" s="130"/>
      <c r="AE269" s="130"/>
    </row>
    <row r="270" spans="1:31" ht="14.25" customHeight="1" x14ac:dyDescent="0.3">
      <c r="A270" s="130"/>
      <c r="B270" s="130"/>
      <c r="C270" s="130"/>
      <c r="D270" s="130"/>
      <c r="E270" s="130"/>
      <c r="F270" s="130"/>
      <c r="G270" s="130"/>
      <c r="H270" s="130"/>
      <c r="I270" s="131"/>
      <c r="J270" s="130"/>
      <c r="K270" s="132"/>
      <c r="L270" s="132"/>
      <c r="M270" s="132"/>
      <c r="N270" s="132"/>
      <c r="O270" s="132"/>
      <c r="P270" s="132"/>
      <c r="Q270" s="132"/>
      <c r="R270" s="130"/>
      <c r="S270" s="130"/>
      <c r="T270" s="130"/>
      <c r="U270" s="130"/>
      <c r="V270" s="130"/>
      <c r="W270" s="130"/>
      <c r="X270" s="130"/>
      <c r="Y270" s="133"/>
      <c r="Z270" s="130"/>
      <c r="AA270" s="134"/>
      <c r="AB270" s="130"/>
      <c r="AC270" s="130"/>
      <c r="AD270" s="130"/>
      <c r="AE270" s="130"/>
    </row>
    <row r="271" spans="1:31" ht="14.25" customHeight="1" x14ac:dyDescent="0.3">
      <c r="A271" s="130"/>
      <c r="B271" s="130"/>
      <c r="C271" s="130"/>
      <c r="D271" s="130"/>
      <c r="E271" s="130"/>
      <c r="F271" s="130"/>
      <c r="G271" s="130"/>
      <c r="H271" s="130"/>
      <c r="I271" s="131"/>
      <c r="J271" s="130"/>
      <c r="K271" s="132"/>
      <c r="L271" s="132"/>
      <c r="M271" s="132"/>
      <c r="N271" s="132"/>
      <c r="O271" s="132"/>
      <c r="P271" s="132"/>
      <c r="Q271" s="132"/>
      <c r="R271" s="130"/>
      <c r="S271" s="130"/>
      <c r="T271" s="130"/>
      <c r="U271" s="130"/>
      <c r="V271" s="130"/>
      <c r="W271" s="130"/>
      <c r="X271" s="130"/>
      <c r="Y271" s="133"/>
      <c r="Z271" s="130"/>
      <c r="AA271" s="134"/>
      <c r="AB271" s="130"/>
      <c r="AC271" s="130"/>
      <c r="AD271" s="130"/>
      <c r="AE271" s="130"/>
    </row>
    <row r="272" spans="1:31" ht="14.25" customHeight="1" x14ac:dyDescent="0.3">
      <c r="A272" s="130"/>
      <c r="B272" s="130"/>
      <c r="C272" s="130"/>
      <c r="D272" s="130"/>
      <c r="E272" s="130"/>
      <c r="F272" s="130"/>
      <c r="G272" s="130"/>
      <c r="H272" s="130"/>
      <c r="I272" s="131"/>
      <c r="J272" s="130"/>
      <c r="K272" s="132"/>
      <c r="L272" s="132"/>
      <c r="M272" s="132"/>
      <c r="N272" s="132"/>
      <c r="O272" s="132"/>
      <c r="P272" s="132"/>
      <c r="Q272" s="132"/>
      <c r="R272" s="130"/>
      <c r="S272" s="130"/>
      <c r="T272" s="130"/>
      <c r="U272" s="130"/>
      <c r="V272" s="130"/>
      <c r="W272" s="130"/>
      <c r="X272" s="130"/>
      <c r="Y272" s="133"/>
      <c r="Z272" s="130"/>
      <c r="AA272" s="134"/>
      <c r="AB272" s="130"/>
      <c r="AC272" s="130"/>
      <c r="AD272" s="130"/>
      <c r="AE272" s="130"/>
    </row>
    <row r="273" spans="1:31" ht="14.25" customHeight="1" x14ac:dyDescent="0.3">
      <c r="A273" s="130"/>
      <c r="B273" s="130"/>
      <c r="C273" s="130"/>
      <c r="D273" s="130"/>
      <c r="E273" s="130"/>
      <c r="F273" s="130"/>
      <c r="G273" s="130"/>
      <c r="H273" s="130"/>
      <c r="I273" s="131"/>
      <c r="J273" s="130"/>
      <c r="K273" s="132"/>
      <c r="L273" s="132"/>
      <c r="M273" s="132"/>
      <c r="N273" s="132"/>
      <c r="O273" s="132"/>
      <c r="P273" s="132"/>
      <c r="Q273" s="132"/>
      <c r="R273" s="130"/>
      <c r="S273" s="130"/>
      <c r="T273" s="130"/>
      <c r="U273" s="130"/>
      <c r="V273" s="130"/>
      <c r="W273" s="130"/>
      <c r="X273" s="130"/>
      <c r="Y273" s="133"/>
      <c r="Z273" s="130"/>
      <c r="AA273" s="134"/>
      <c r="AB273" s="130"/>
      <c r="AC273" s="130"/>
      <c r="AD273" s="130"/>
      <c r="AE273" s="130"/>
    </row>
    <row r="274" spans="1:31" ht="14.25" customHeight="1" x14ac:dyDescent="0.3">
      <c r="A274" s="130"/>
      <c r="B274" s="130"/>
      <c r="C274" s="130"/>
      <c r="D274" s="130"/>
      <c r="E274" s="130"/>
      <c r="F274" s="130"/>
      <c r="G274" s="130"/>
      <c r="H274" s="130"/>
      <c r="I274" s="131"/>
      <c r="J274" s="130"/>
      <c r="K274" s="132"/>
      <c r="L274" s="132"/>
      <c r="M274" s="132"/>
      <c r="N274" s="132"/>
      <c r="O274" s="132"/>
      <c r="P274" s="132"/>
      <c r="Q274" s="132"/>
      <c r="R274" s="130"/>
      <c r="S274" s="130"/>
      <c r="T274" s="130"/>
      <c r="U274" s="130"/>
      <c r="V274" s="130"/>
      <c r="W274" s="130"/>
      <c r="X274" s="130"/>
      <c r="Y274" s="133"/>
      <c r="Z274" s="130"/>
      <c r="AA274" s="134"/>
      <c r="AB274" s="130"/>
      <c r="AC274" s="130"/>
      <c r="AD274" s="130"/>
      <c r="AE274" s="130"/>
    </row>
    <row r="275" spans="1:31" ht="14.25" customHeight="1" x14ac:dyDescent="0.3">
      <c r="A275" s="130"/>
      <c r="B275" s="130"/>
      <c r="C275" s="130"/>
      <c r="D275" s="130"/>
      <c r="E275" s="130"/>
      <c r="F275" s="130"/>
      <c r="G275" s="130"/>
      <c r="H275" s="130"/>
      <c r="I275" s="131"/>
      <c r="J275" s="130"/>
      <c r="K275" s="132"/>
      <c r="L275" s="132"/>
      <c r="M275" s="132"/>
      <c r="N275" s="132"/>
      <c r="O275" s="132"/>
      <c r="P275" s="132"/>
      <c r="Q275" s="132"/>
      <c r="R275" s="130"/>
      <c r="S275" s="130"/>
      <c r="T275" s="130"/>
      <c r="U275" s="130"/>
      <c r="V275" s="130"/>
      <c r="W275" s="130"/>
      <c r="X275" s="130"/>
      <c r="Y275" s="133"/>
      <c r="Z275" s="130"/>
      <c r="AA275" s="134"/>
      <c r="AB275" s="130"/>
      <c r="AC275" s="130"/>
      <c r="AD275" s="130"/>
      <c r="AE275" s="130"/>
    </row>
    <row r="276" spans="1:31" ht="14.25" customHeight="1" x14ac:dyDescent="0.3">
      <c r="A276" s="130"/>
      <c r="B276" s="130"/>
      <c r="C276" s="130"/>
      <c r="D276" s="130"/>
      <c r="E276" s="130"/>
      <c r="F276" s="130"/>
      <c r="G276" s="130"/>
      <c r="H276" s="130"/>
      <c r="I276" s="131"/>
      <c r="J276" s="130"/>
      <c r="K276" s="132"/>
      <c r="L276" s="132"/>
      <c r="M276" s="132"/>
      <c r="N276" s="132"/>
      <c r="O276" s="132"/>
      <c r="P276" s="132"/>
      <c r="Q276" s="132"/>
      <c r="R276" s="130"/>
      <c r="S276" s="130"/>
      <c r="T276" s="130"/>
      <c r="U276" s="130"/>
      <c r="V276" s="130"/>
      <c r="W276" s="130"/>
      <c r="X276" s="130"/>
      <c r="Y276" s="133"/>
      <c r="Z276" s="130"/>
      <c r="AA276" s="134"/>
      <c r="AB276" s="130"/>
      <c r="AC276" s="130"/>
      <c r="AD276" s="130"/>
      <c r="AE276" s="130"/>
    </row>
    <row r="277" spans="1:31" ht="14.25" customHeight="1" x14ac:dyDescent="0.3">
      <c r="A277" s="130"/>
      <c r="B277" s="130"/>
      <c r="C277" s="130"/>
      <c r="D277" s="130"/>
      <c r="E277" s="130"/>
      <c r="F277" s="130"/>
      <c r="G277" s="130"/>
      <c r="H277" s="130"/>
      <c r="I277" s="131"/>
      <c r="J277" s="130"/>
      <c r="K277" s="132"/>
      <c r="L277" s="132"/>
      <c r="M277" s="132"/>
      <c r="N277" s="132"/>
      <c r="O277" s="132"/>
      <c r="P277" s="132"/>
      <c r="Q277" s="132"/>
      <c r="R277" s="130"/>
      <c r="S277" s="130"/>
      <c r="T277" s="130"/>
      <c r="U277" s="130"/>
      <c r="V277" s="130"/>
      <c r="W277" s="130"/>
      <c r="X277" s="130"/>
      <c r="Y277" s="133"/>
      <c r="Z277" s="130"/>
      <c r="AA277" s="134"/>
      <c r="AB277" s="130"/>
      <c r="AC277" s="130"/>
      <c r="AD277" s="130"/>
      <c r="AE277" s="130"/>
    </row>
    <row r="278" spans="1:31" ht="14.25" customHeight="1" x14ac:dyDescent="0.3">
      <c r="A278" s="130"/>
      <c r="B278" s="130"/>
      <c r="C278" s="130"/>
      <c r="D278" s="130"/>
      <c r="E278" s="130"/>
      <c r="F278" s="130"/>
      <c r="G278" s="130"/>
      <c r="H278" s="130"/>
      <c r="I278" s="131"/>
      <c r="J278" s="130"/>
      <c r="K278" s="132"/>
      <c r="L278" s="132"/>
      <c r="M278" s="132"/>
      <c r="N278" s="132"/>
      <c r="O278" s="132"/>
      <c r="P278" s="132"/>
      <c r="Q278" s="132"/>
      <c r="R278" s="130"/>
      <c r="S278" s="130"/>
      <c r="T278" s="130"/>
      <c r="U278" s="130"/>
      <c r="V278" s="130"/>
      <c r="W278" s="130"/>
      <c r="X278" s="130"/>
      <c r="Y278" s="133"/>
      <c r="Z278" s="130"/>
      <c r="AA278" s="134"/>
      <c r="AB278" s="130"/>
      <c r="AC278" s="130"/>
      <c r="AD278" s="130"/>
      <c r="AE278" s="130"/>
    </row>
    <row r="279" spans="1:31" ht="14.25" customHeight="1" x14ac:dyDescent="0.3">
      <c r="A279" s="130"/>
      <c r="B279" s="130"/>
      <c r="C279" s="130"/>
      <c r="D279" s="130"/>
      <c r="E279" s="130"/>
      <c r="F279" s="130"/>
      <c r="G279" s="130"/>
      <c r="H279" s="130"/>
      <c r="I279" s="131"/>
      <c r="J279" s="130"/>
      <c r="K279" s="132"/>
      <c r="L279" s="132"/>
      <c r="M279" s="132"/>
      <c r="N279" s="132"/>
      <c r="O279" s="132"/>
      <c r="P279" s="132"/>
      <c r="Q279" s="132"/>
      <c r="R279" s="130"/>
      <c r="S279" s="130"/>
      <c r="T279" s="130"/>
      <c r="U279" s="130"/>
      <c r="V279" s="130"/>
      <c r="W279" s="130"/>
      <c r="X279" s="130"/>
      <c r="Y279" s="133"/>
      <c r="Z279" s="130"/>
      <c r="AA279" s="134"/>
      <c r="AB279" s="130"/>
      <c r="AC279" s="130"/>
      <c r="AD279" s="130"/>
      <c r="AE279" s="130"/>
    </row>
    <row r="280" spans="1:31" ht="14.25" customHeight="1" x14ac:dyDescent="0.3">
      <c r="A280" s="130"/>
      <c r="B280" s="130"/>
      <c r="C280" s="130"/>
      <c r="D280" s="130"/>
      <c r="E280" s="130"/>
      <c r="F280" s="130"/>
      <c r="G280" s="130"/>
      <c r="H280" s="130"/>
      <c r="I280" s="131"/>
      <c r="J280" s="130"/>
      <c r="K280" s="132"/>
      <c r="L280" s="132"/>
      <c r="M280" s="132"/>
      <c r="N280" s="132"/>
      <c r="O280" s="132"/>
      <c r="P280" s="132"/>
      <c r="Q280" s="132"/>
      <c r="R280" s="130"/>
      <c r="S280" s="130"/>
      <c r="T280" s="130"/>
      <c r="U280" s="130"/>
      <c r="V280" s="130"/>
      <c r="W280" s="130"/>
      <c r="X280" s="130"/>
      <c r="Y280" s="133"/>
      <c r="Z280" s="130"/>
      <c r="AA280" s="134"/>
      <c r="AB280" s="130"/>
      <c r="AC280" s="130"/>
      <c r="AD280" s="130"/>
      <c r="AE280" s="130"/>
    </row>
    <row r="281" spans="1:31" ht="14.25" customHeight="1" x14ac:dyDescent="0.3">
      <c r="A281" s="130"/>
      <c r="B281" s="130"/>
      <c r="C281" s="130"/>
      <c r="D281" s="130"/>
      <c r="E281" s="130"/>
      <c r="F281" s="130"/>
      <c r="G281" s="130"/>
      <c r="H281" s="130"/>
      <c r="I281" s="131"/>
      <c r="J281" s="130"/>
      <c r="K281" s="132"/>
      <c r="L281" s="132"/>
      <c r="M281" s="132"/>
      <c r="N281" s="132"/>
      <c r="O281" s="132"/>
      <c r="P281" s="132"/>
      <c r="Q281" s="132"/>
      <c r="R281" s="130"/>
      <c r="S281" s="130"/>
      <c r="T281" s="130"/>
      <c r="U281" s="130"/>
      <c r="V281" s="130"/>
      <c r="W281" s="130"/>
      <c r="X281" s="130"/>
      <c r="Y281" s="133"/>
      <c r="Z281" s="130"/>
      <c r="AA281" s="134"/>
      <c r="AB281" s="130"/>
      <c r="AC281" s="130"/>
      <c r="AD281" s="130"/>
      <c r="AE281" s="130"/>
    </row>
    <row r="282" spans="1:31" ht="14.25" customHeight="1" x14ac:dyDescent="0.3">
      <c r="A282" s="130"/>
      <c r="B282" s="130"/>
      <c r="C282" s="130"/>
      <c r="D282" s="130"/>
      <c r="E282" s="130"/>
      <c r="F282" s="130"/>
      <c r="G282" s="130"/>
      <c r="H282" s="130"/>
      <c r="I282" s="131"/>
      <c r="J282" s="130"/>
      <c r="K282" s="132"/>
      <c r="L282" s="132"/>
      <c r="M282" s="132"/>
      <c r="N282" s="132"/>
      <c r="O282" s="132"/>
      <c r="P282" s="132"/>
      <c r="Q282" s="132"/>
      <c r="R282" s="130"/>
      <c r="S282" s="130"/>
      <c r="T282" s="130"/>
      <c r="U282" s="130"/>
      <c r="V282" s="130"/>
      <c r="W282" s="130"/>
      <c r="X282" s="130"/>
      <c r="Y282" s="133"/>
      <c r="Z282" s="130"/>
      <c r="AA282" s="134"/>
      <c r="AB282" s="130"/>
      <c r="AC282" s="130"/>
      <c r="AD282" s="130"/>
      <c r="AE282" s="130"/>
    </row>
    <row r="283" spans="1:31" ht="14.25" customHeight="1" x14ac:dyDescent="0.3">
      <c r="A283" s="130"/>
      <c r="B283" s="130"/>
      <c r="C283" s="130"/>
      <c r="D283" s="130"/>
      <c r="E283" s="130"/>
      <c r="F283" s="130"/>
      <c r="G283" s="130"/>
      <c r="H283" s="130"/>
      <c r="I283" s="131"/>
      <c r="J283" s="130"/>
      <c r="K283" s="132"/>
      <c r="L283" s="132"/>
      <c r="M283" s="132"/>
      <c r="N283" s="132"/>
      <c r="O283" s="132"/>
      <c r="P283" s="132"/>
      <c r="Q283" s="132"/>
      <c r="R283" s="130"/>
      <c r="S283" s="130"/>
      <c r="T283" s="130"/>
      <c r="U283" s="130"/>
      <c r="V283" s="130"/>
      <c r="W283" s="130"/>
      <c r="X283" s="130"/>
      <c r="Y283" s="133"/>
      <c r="Z283" s="130"/>
      <c r="AA283" s="134"/>
      <c r="AB283" s="130"/>
      <c r="AC283" s="130"/>
      <c r="AD283" s="130"/>
      <c r="AE283" s="130"/>
    </row>
    <row r="284" spans="1:31" ht="14.25" customHeight="1" x14ac:dyDescent="0.3">
      <c r="A284" s="130"/>
      <c r="B284" s="130"/>
      <c r="C284" s="130"/>
      <c r="D284" s="130"/>
      <c r="E284" s="130"/>
      <c r="F284" s="130"/>
      <c r="G284" s="130"/>
      <c r="H284" s="130"/>
      <c r="I284" s="131"/>
      <c r="J284" s="130"/>
      <c r="K284" s="132"/>
      <c r="L284" s="132"/>
      <c r="M284" s="132"/>
      <c r="N284" s="132"/>
      <c r="O284" s="132"/>
      <c r="P284" s="132"/>
      <c r="Q284" s="132"/>
      <c r="R284" s="130"/>
      <c r="S284" s="130"/>
      <c r="T284" s="130"/>
      <c r="U284" s="130"/>
      <c r="V284" s="130"/>
      <c r="W284" s="130"/>
      <c r="X284" s="130"/>
      <c r="Y284" s="133"/>
      <c r="Z284" s="130"/>
      <c r="AA284" s="134"/>
      <c r="AB284" s="130"/>
      <c r="AC284" s="130"/>
      <c r="AD284" s="130"/>
      <c r="AE284" s="130"/>
    </row>
    <row r="285" spans="1:31" ht="14.25" customHeight="1" x14ac:dyDescent="0.3">
      <c r="A285" s="130"/>
      <c r="B285" s="130"/>
      <c r="C285" s="130"/>
      <c r="D285" s="130"/>
      <c r="E285" s="130"/>
      <c r="F285" s="130"/>
      <c r="G285" s="130"/>
      <c r="H285" s="130"/>
      <c r="I285" s="131"/>
      <c r="J285" s="130"/>
      <c r="K285" s="132"/>
      <c r="L285" s="132"/>
      <c r="M285" s="132"/>
      <c r="N285" s="132"/>
      <c r="O285" s="132"/>
      <c r="P285" s="132"/>
      <c r="Q285" s="132"/>
      <c r="R285" s="130"/>
      <c r="S285" s="130"/>
      <c r="T285" s="130"/>
      <c r="U285" s="130"/>
      <c r="V285" s="130"/>
      <c r="W285" s="130"/>
      <c r="X285" s="130"/>
      <c r="Y285" s="133"/>
      <c r="Z285" s="130"/>
      <c r="AA285" s="134"/>
      <c r="AB285" s="130"/>
      <c r="AC285" s="130"/>
      <c r="AD285" s="130"/>
      <c r="AE285" s="130"/>
    </row>
    <row r="286" spans="1:31" ht="14.25" customHeight="1" x14ac:dyDescent="0.3">
      <c r="A286" s="130"/>
      <c r="B286" s="130"/>
      <c r="C286" s="130"/>
      <c r="D286" s="130"/>
      <c r="E286" s="130"/>
      <c r="F286" s="130"/>
      <c r="G286" s="130"/>
      <c r="H286" s="130"/>
      <c r="I286" s="131"/>
      <c r="J286" s="130"/>
      <c r="K286" s="132"/>
      <c r="L286" s="132"/>
      <c r="M286" s="132"/>
      <c r="N286" s="132"/>
      <c r="O286" s="132"/>
      <c r="P286" s="132"/>
      <c r="Q286" s="132"/>
      <c r="R286" s="130"/>
      <c r="S286" s="130"/>
      <c r="T286" s="130"/>
      <c r="U286" s="130"/>
      <c r="V286" s="130"/>
      <c r="W286" s="130"/>
      <c r="X286" s="130"/>
      <c r="Y286" s="133"/>
      <c r="Z286" s="130"/>
      <c r="AA286" s="134"/>
      <c r="AB286" s="130"/>
      <c r="AC286" s="130"/>
      <c r="AD286" s="130"/>
      <c r="AE286" s="130"/>
    </row>
    <row r="287" spans="1:31" ht="14.25" customHeight="1" x14ac:dyDescent="0.3">
      <c r="A287" s="130"/>
      <c r="B287" s="130"/>
      <c r="C287" s="130"/>
      <c r="D287" s="130"/>
      <c r="E287" s="130"/>
      <c r="F287" s="130"/>
      <c r="G287" s="130"/>
      <c r="H287" s="130"/>
      <c r="I287" s="131"/>
      <c r="J287" s="130"/>
      <c r="K287" s="132"/>
      <c r="L287" s="132"/>
      <c r="M287" s="132"/>
      <c r="N287" s="132"/>
      <c r="O287" s="132"/>
      <c r="P287" s="132"/>
      <c r="Q287" s="132"/>
      <c r="R287" s="130"/>
      <c r="S287" s="130"/>
      <c r="T287" s="130"/>
      <c r="U287" s="130"/>
      <c r="V287" s="130"/>
      <c r="W287" s="130"/>
      <c r="X287" s="130"/>
      <c r="Y287" s="133"/>
      <c r="Z287" s="130"/>
      <c r="AA287" s="134"/>
      <c r="AB287" s="130"/>
      <c r="AC287" s="130"/>
      <c r="AD287" s="130"/>
      <c r="AE287" s="130"/>
    </row>
    <row r="288" spans="1:31" ht="14.25" customHeight="1" x14ac:dyDescent="0.3">
      <c r="A288" s="130"/>
      <c r="B288" s="130"/>
      <c r="C288" s="130"/>
      <c r="D288" s="130"/>
      <c r="E288" s="130"/>
      <c r="F288" s="130"/>
      <c r="G288" s="130"/>
      <c r="H288" s="130"/>
      <c r="I288" s="131"/>
      <c r="J288" s="130"/>
      <c r="K288" s="132"/>
      <c r="L288" s="132"/>
      <c r="M288" s="132"/>
      <c r="N288" s="132"/>
      <c r="O288" s="132"/>
      <c r="P288" s="132"/>
      <c r="Q288" s="132"/>
      <c r="R288" s="130"/>
      <c r="S288" s="130"/>
      <c r="T288" s="130"/>
      <c r="U288" s="130"/>
      <c r="V288" s="130"/>
      <c r="W288" s="130"/>
      <c r="X288" s="130"/>
      <c r="Y288" s="133"/>
      <c r="Z288" s="130"/>
      <c r="AA288" s="134"/>
      <c r="AB288" s="130"/>
      <c r="AC288" s="130"/>
      <c r="AD288" s="130"/>
      <c r="AE288" s="130"/>
    </row>
    <row r="289" spans="1:31" ht="14.25" customHeight="1" x14ac:dyDescent="0.3">
      <c r="A289" s="130"/>
      <c r="B289" s="130"/>
      <c r="C289" s="130"/>
      <c r="D289" s="130"/>
      <c r="E289" s="130"/>
      <c r="F289" s="130"/>
      <c r="G289" s="130"/>
      <c r="H289" s="130"/>
      <c r="I289" s="131"/>
      <c r="J289" s="130"/>
      <c r="K289" s="132"/>
      <c r="L289" s="132"/>
      <c r="M289" s="132"/>
      <c r="N289" s="132"/>
      <c r="O289" s="132"/>
      <c r="P289" s="132"/>
      <c r="Q289" s="132"/>
      <c r="R289" s="130"/>
      <c r="S289" s="130"/>
      <c r="T289" s="130"/>
      <c r="U289" s="130"/>
      <c r="V289" s="130"/>
      <c r="W289" s="130"/>
      <c r="X289" s="130"/>
      <c r="Y289" s="133"/>
      <c r="Z289" s="130"/>
      <c r="AA289" s="134"/>
      <c r="AB289" s="130"/>
      <c r="AC289" s="130"/>
      <c r="AD289" s="130"/>
      <c r="AE289" s="130"/>
    </row>
    <row r="290" spans="1:31" ht="14.25" customHeight="1" x14ac:dyDescent="0.3">
      <c r="A290" s="130"/>
      <c r="B290" s="130"/>
      <c r="C290" s="130"/>
      <c r="D290" s="130"/>
      <c r="E290" s="130"/>
      <c r="F290" s="130"/>
      <c r="G290" s="130"/>
      <c r="H290" s="130"/>
      <c r="I290" s="131"/>
      <c r="J290" s="130"/>
      <c r="K290" s="132"/>
      <c r="L290" s="132"/>
      <c r="M290" s="132"/>
      <c r="N290" s="132"/>
      <c r="O290" s="132"/>
      <c r="P290" s="132"/>
      <c r="Q290" s="132"/>
      <c r="R290" s="130"/>
      <c r="S290" s="130"/>
      <c r="T290" s="130"/>
      <c r="U290" s="130"/>
      <c r="V290" s="130"/>
      <c r="W290" s="130"/>
      <c r="X290" s="130"/>
      <c r="Y290" s="133"/>
      <c r="Z290" s="130"/>
      <c r="AA290" s="134"/>
      <c r="AB290" s="130"/>
      <c r="AC290" s="130"/>
      <c r="AD290" s="130"/>
      <c r="AE290" s="130"/>
    </row>
    <row r="291" spans="1:31" ht="14.25" customHeight="1" x14ac:dyDescent="0.3">
      <c r="A291" s="130"/>
      <c r="B291" s="130"/>
      <c r="C291" s="130"/>
      <c r="D291" s="130"/>
      <c r="E291" s="130"/>
      <c r="F291" s="130"/>
      <c r="G291" s="130"/>
      <c r="H291" s="130"/>
      <c r="I291" s="131"/>
      <c r="J291" s="130"/>
      <c r="K291" s="132"/>
      <c r="L291" s="132"/>
      <c r="M291" s="132"/>
      <c r="N291" s="132"/>
      <c r="O291" s="132"/>
      <c r="P291" s="132"/>
      <c r="Q291" s="132"/>
      <c r="R291" s="130"/>
      <c r="S291" s="130"/>
      <c r="T291" s="130"/>
      <c r="U291" s="130"/>
      <c r="V291" s="130"/>
      <c r="W291" s="130"/>
      <c r="X291" s="130"/>
      <c r="Y291" s="133"/>
      <c r="Z291" s="130"/>
      <c r="AA291" s="134"/>
      <c r="AB291" s="130"/>
      <c r="AC291" s="130"/>
      <c r="AD291" s="130"/>
      <c r="AE291" s="130"/>
    </row>
    <row r="292" spans="1:31" ht="14.25" customHeight="1" x14ac:dyDescent="0.3">
      <c r="A292" s="130"/>
      <c r="B292" s="130"/>
      <c r="C292" s="130"/>
      <c r="D292" s="130"/>
      <c r="E292" s="130"/>
      <c r="F292" s="130"/>
      <c r="G292" s="130"/>
      <c r="H292" s="130"/>
      <c r="I292" s="131"/>
      <c r="J292" s="130"/>
      <c r="K292" s="132"/>
      <c r="L292" s="132"/>
      <c r="M292" s="132"/>
      <c r="N292" s="132"/>
      <c r="O292" s="132"/>
      <c r="P292" s="132"/>
      <c r="Q292" s="132"/>
      <c r="R292" s="130"/>
      <c r="S292" s="130"/>
      <c r="T292" s="130"/>
      <c r="U292" s="130"/>
      <c r="V292" s="130"/>
      <c r="W292" s="130"/>
      <c r="X292" s="130"/>
      <c r="Y292" s="133"/>
      <c r="Z292" s="130"/>
      <c r="AA292" s="134"/>
      <c r="AB292" s="130"/>
      <c r="AC292" s="130"/>
      <c r="AD292" s="130"/>
      <c r="AE292" s="130"/>
    </row>
    <row r="293" spans="1:31" ht="14.25" customHeight="1" x14ac:dyDescent="0.3">
      <c r="A293" s="130"/>
      <c r="B293" s="130"/>
      <c r="C293" s="130"/>
      <c r="D293" s="130"/>
      <c r="E293" s="130"/>
      <c r="F293" s="130"/>
      <c r="G293" s="130"/>
      <c r="H293" s="130"/>
      <c r="I293" s="131"/>
      <c r="J293" s="130"/>
      <c r="K293" s="132"/>
      <c r="L293" s="132"/>
      <c r="M293" s="132"/>
      <c r="N293" s="132"/>
      <c r="O293" s="132"/>
      <c r="P293" s="132"/>
      <c r="Q293" s="132"/>
      <c r="R293" s="130"/>
      <c r="S293" s="130"/>
      <c r="T293" s="130"/>
      <c r="U293" s="130"/>
      <c r="V293" s="130"/>
      <c r="W293" s="130"/>
      <c r="X293" s="130"/>
      <c r="Y293" s="133"/>
      <c r="Z293" s="130"/>
      <c r="AA293" s="134"/>
      <c r="AB293" s="130"/>
      <c r="AC293" s="130"/>
      <c r="AD293" s="130"/>
      <c r="AE293" s="130"/>
    </row>
    <row r="294" spans="1:31" ht="14.25" customHeight="1" x14ac:dyDescent="0.3">
      <c r="A294" s="130"/>
      <c r="B294" s="130"/>
      <c r="C294" s="130"/>
      <c r="D294" s="130"/>
      <c r="E294" s="130"/>
      <c r="F294" s="130"/>
      <c r="G294" s="130"/>
      <c r="H294" s="130"/>
      <c r="I294" s="131"/>
      <c r="J294" s="130"/>
      <c r="K294" s="132"/>
      <c r="L294" s="132"/>
      <c r="M294" s="132"/>
      <c r="N294" s="132"/>
      <c r="O294" s="132"/>
      <c r="P294" s="132"/>
      <c r="Q294" s="132"/>
      <c r="R294" s="130"/>
      <c r="S294" s="130"/>
      <c r="T294" s="130"/>
      <c r="U294" s="130"/>
      <c r="V294" s="130"/>
      <c r="W294" s="130"/>
      <c r="X294" s="130"/>
      <c r="Y294" s="133"/>
      <c r="Z294" s="130"/>
      <c r="AA294" s="134"/>
      <c r="AB294" s="130"/>
      <c r="AC294" s="130"/>
      <c r="AD294" s="130"/>
      <c r="AE294" s="130"/>
    </row>
    <row r="295" spans="1:31" ht="14.25" customHeight="1" x14ac:dyDescent="0.3">
      <c r="A295" s="130"/>
      <c r="B295" s="130"/>
      <c r="C295" s="130"/>
      <c r="D295" s="130"/>
      <c r="E295" s="130"/>
      <c r="F295" s="130"/>
      <c r="G295" s="130"/>
      <c r="H295" s="130"/>
      <c r="I295" s="131"/>
      <c r="J295" s="130"/>
      <c r="K295" s="132"/>
      <c r="L295" s="132"/>
      <c r="M295" s="132"/>
      <c r="N295" s="132"/>
      <c r="O295" s="132"/>
      <c r="P295" s="132"/>
      <c r="Q295" s="132"/>
      <c r="R295" s="130"/>
      <c r="S295" s="130"/>
      <c r="T295" s="130"/>
      <c r="U295" s="130"/>
      <c r="V295" s="130"/>
      <c r="W295" s="130"/>
      <c r="X295" s="130"/>
      <c r="Y295" s="133"/>
      <c r="Z295" s="130"/>
      <c r="AA295" s="134"/>
      <c r="AB295" s="130"/>
      <c r="AC295" s="130"/>
      <c r="AD295" s="130"/>
      <c r="AE295" s="130"/>
    </row>
    <row r="296" spans="1:31" ht="14.2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1"/>
      <c r="J296" s="130"/>
      <c r="K296" s="132"/>
      <c r="L296" s="132"/>
      <c r="M296" s="132"/>
      <c r="N296" s="132"/>
      <c r="O296" s="132"/>
      <c r="P296" s="132"/>
      <c r="Q296" s="132"/>
      <c r="R296" s="130"/>
      <c r="S296" s="130"/>
      <c r="T296" s="130"/>
      <c r="U296" s="130"/>
      <c r="V296" s="130"/>
      <c r="W296" s="130"/>
      <c r="X296" s="130"/>
      <c r="Y296" s="133"/>
      <c r="Z296" s="130"/>
      <c r="AA296" s="134"/>
      <c r="AB296" s="130"/>
      <c r="AC296" s="130"/>
      <c r="AD296" s="130"/>
      <c r="AE296" s="130"/>
    </row>
    <row r="297" spans="1:31" ht="14.2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1"/>
      <c r="J297" s="130"/>
      <c r="K297" s="132"/>
      <c r="L297" s="132"/>
      <c r="M297" s="132"/>
      <c r="N297" s="132"/>
      <c r="O297" s="132"/>
      <c r="P297" s="132"/>
      <c r="Q297" s="132"/>
      <c r="R297" s="130"/>
      <c r="S297" s="130"/>
      <c r="T297" s="130"/>
      <c r="U297" s="130"/>
      <c r="V297" s="130"/>
      <c r="W297" s="130"/>
      <c r="X297" s="130"/>
      <c r="Y297" s="133"/>
      <c r="Z297" s="130"/>
      <c r="AA297" s="134"/>
      <c r="AB297" s="130"/>
      <c r="AC297" s="130"/>
      <c r="AD297" s="130"/>
      <c r="AE297" s="130"/>
    </row>
    <row r="298" spans="1:31" ht="14.25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1"/>
      <c r="J298" s="130"/>
      <c r="K298" s="132"/>
      <c r="L298" s="132"/>
      <c r="M298" s="132"/>
      <c r="N298" s="132"/>
      <c r="O298" s="132"/>
      <c r="P298" s="132"/>
      <c r="Q298" s="132"/>
      <c r="R298" s="130"/>
      <c r="S298" s="130"/>
      <c r="T298" s="130"/>
      <c r="U298" s="130"/>
      <c r="V298" s="130"/>
      <c r="W298" s="130"/>
      <c r="X298" s="130"/>
      <c r="Y298" s="133"/>
      <c r="Z298" s="130"/>
      <c r="AA298" s="134"/>
      <c r="AB298" s="130"/>
      <c r="AC298" s="130"/>
      <c r="AD298" s="130"/>
      <c r="AE298" s="130"/>
    </row>
    <row r="299" spans="1:31" ht="14.25" customHeight="1" x14ac:dyDescent="0.3">
      <c r="A299" s="130"/>
      <c r="B299" s="130"/>
      <c r="C299" s="130"/>
      <c r="D299" s="130"/>
      <c r="E299" s="130"/>
      <c r="F299" s="130"/>
      <c r="G299" s="130"/>
      <c r="H299" s="130"/>
      <c r="I299" s="131"/>
      <c r="J299" s="130"/>
      <c r="K299" s="132"/>
      <c r="L299" s="132"/>
      <c r="M299" s="132"/>
      <c r="N299" s="132"/>
      <c r="O299" s="132"/>
      <c r="P299" s="132"/>
      <c r="Q299" s="132"/>
      <c r="R299" s="130"/>
      <c r="S299" s="130"/>
      <c r="T299" s="130"/>
      <c r="U299" s="130"/>
      <c r="V299" s="130"/>
      <c r="W299" s="130"/>
      <c r="X299" s="130"/>
      <c r="Y299" s="133"/>
      <c r="Z299" s="130"/>
      <c r="AA299" s="134"/>
      <c r="AB299" s="130"/>
      <c r="AC299" s="130"/>
      <c r="AD299" s="130"/>
      <c r="AE299" s="130"/>
    </row>
    <row r="300" spans="1:31" ht="14.25" customHeight="1" x14ac:dyDescent="0.3">
      <c r="A300" s="130"/>
      <c r="B300" s="130"/>
      <c r="C300" s="130"/>
      <c r="D300" s="130"/>
      <c r="E300" s="130"/>
      <c r="F300" s="130"/>
      <c r="G300" s="130"/>
      <c r="H300" s="130"/>
      <c r="I300" s="131"/>
      <c r="J300" s="130"/>
      <c r="K300" s="132"/>
      <c r="L300" s="132"/>
      <c r="M300" s="132"/>
      <c r="N300" s="132"/>
      <c r="O300" s="132"/>
      <c r="P300" s="132"/>
      <c r="Q300" s="132"/>
      <c r="R300" s="130"/>
      <c r="S300" s="130"/>
      <c r="T300" s="130"/>
      <c r="U300" s="130"/>
      <c r="V300" s="130"/>
      <c r="W300" s="130"/>
      <c r="X300" s="130"/>
      <c r="Y300" s="133"/>
      <c r="Z300" s="130"/>
      <c r="AA300" s="134"/>
      <c r="AB300" s="130"/>
      <c r="AC300" s="130"/>
      <c r="AD300" s="130"/>
      <c r="AE300" s="130"/>
    </row>
    <row r="301" spans="1:31" ht="14.25" customHeight="1" x14ac:dyDescent="0.3">
      <c r="A301" s="130"/>
      <c r="B301" s="130"/>
      <c r="C301" s="130"/>
      <c r="D301" s="130"/>
      <c r="E301" s="130"/>
      <c r="F301" s="130"/>
      <c r="G301" s="130"/>
      <c r="H301" s="130"/>
      <c r="I301" s="131"/>
      <c r="J301" s="130"/>
      <c r="K301" s="132"/>
      <c r="L301" s="132"/>
      <c r="M301" s="132"/>
      <c r="N301" s="132"/>
      <c r="O301" s="132"/>
      <c r="P301" s="132"/>
      <c r="Q301" s="132"/>
      <c r="R301" s="130"/>
      <c r="S301" s="130"/>
      <c r="T301" s="130"/>
      <c r="U301" s="130"/>
      <c r="V301" s="130"/>
      <c r="W301" s="130"/>
      <c r="X301" s="130"/>
      <c r="Y301" s="133"/>
      <c r="Z301" s="130"/>
      <c r="AA301" s="134"/>
      <c r="AB301" s="130"/>
      <c r="AC301" s="130"/>
      <c r="AD301" s="130"/>
      <c r="AE301" s="130"/>
    </row>
    <row r="302" spans="1:31" ht="14.25" customHeight="1" x14ac:dyDescent="0.3">
      <c r="A302" s="130"/>
      <c r="B302" s="130"/>
      <c r="C302" s="130"/>
      <c r="D302" s="130"/>
      <c r="E302" s="130"/>
      <c r="F302" s="130"/>
      <c r="G302" s="130"/>
      <c r="H302" s="130"/>
      <c r="I302" s="131"/>
      <c r="J302" s="130"/>
      <c r="K302" s="132"/>
      <c r="L302" s="132"/>
      <c r="M302" s="132"/>
      <c r="N302" s="132"/>
      <c r="O302" s="132"/>
      <c r="P302" s="132"/>
      <c r="Q302" s="132"/>
      <c r="R302" s="130"/>
      <c r="S302" s="130"/>
      <c r="T302" s="130"/>
      <c r="U302" s="130"/>
      <c r="V302" s="130"/>
      <c r="W302" s="130"/>
      <c r="X302" s="130"/>
      <c r="Y302" s="133"/>
      <c r="Z302" s="130"/>
      <c r="AA302" s="134"/>
      <c r="AB302" s="130"/>
      <c r="AC302" s="130"/>
      <c r="AD302" s="130"/>
      <c r="AE302" s="130"/>
    </row>
    <row r="303" spans="1:31" ht="14.25" customHeight="1" x14ac:dyDescent="0.3">
      <c r="A303" s="130"/>
      <c r="B303" s="130"/>
      <c r="C303" s="130"/>
      <c r="D303" s="130"/>
      <c r="E303" s="130"/>
      <c r="F303" s="130"/>
      <c r="G303" s="130"/>
      <c r="H303" s="130"/>
      <c r="I303" s="131"/>
      <c r="J303" s="130"/>
      <c r="K303" s="132"/>
      <c r="L303" s="132"/>
      <c r="M303" s="132"/>
      <c r="N303" s="132"/>
      <c r="O303" s="132"/>
      <c r="P303" s="132"/>
      <c r="Q303" s="132"/>
      <c r="R303" s="130"/>
      <c r="S303" s="130"/>
      <c r="T303" s="130"/>
      <c r="U303" s="130"/>
      <c r="V303" s="130"/>
      <c r="W303" s="130"/>
      <c r="X303" s="130"/>
      <c r="Y303" s="133"/>
      <c r="Z303" s="130"/>
      <c r="AA303" s="134"/>
      <c r="AB303" s="130"/>
      <c r="AC303" s="130"/>
      <c r="AD303" s="130"/>
      <c r="AE303" s="130"/>
    </row>
    <row r="304" spans="1:31" ht="14.25" customHeight="1" x14ac:dyDescent="0.3">
      <c r="A304" s="130"/>
      <c r="B304" s="130"/>
      <c r="C304" s="130"/>
      <c r="D304" s="130"/>
      <c r="E304" s="130"/>
      <c r="F304" s="130"/>
      <c r="G304" s="130"/>
      <c r="H304" s="130"/>
      <c r="I304" s="131"/>
      <c r="J304" s="130"/>
      <c r="K304" s="132"/>
      <c r="L304" s="132"/>
      <c r="M304" s="132"/>
      <c r="N304" s="132"/>
      <c r="O304" s="132"/>
      <c r="P304" s="132"/>
      <c r="Q304" s="132"/>
      <c r="R304" s="130"/>
      <c r="S304" s="130"/>
      <c r="T304" s="130"/>
      <c r="U304" s="130"/>
      <c r="V304" s="130"/>
      <c r="W304" s="130"/>
      <c r="X304" s="130"/>
      <c r="Y304" s="133"/>
      <c r="Z304" s="130"/>
      <c r="AA304" s="134"/>
      <c r="AB304" s="130"/>
      <c r="AC304" s="130"/>
      <c r="AD304" s="130"/>
      <c r="AE304" s="130"/>
    </row>
    <row r="305" spans="1:31" ht="14.2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1"/>
      <c r="J305" s="130"/>
      <c r="K305" s="132"/>
      <c r="L305" s="132"/>
      <c r="M305" s="132"/>
      <c r="N305" s="132"/>
      <c r="O305" s="132"/>
      <c r="P305" s="132"/>
      <c r="Q305" s="132"/>
      <c r="R305" s="130"/>
      <c r="S305" s="130"/>
      <c r="T305" s="130"/>
      <c r="U305" s="130"/>
      <c r="V305" s="130"/>
      <c r="W305" s="130"/>
      <c r="X305" s="130"/>
      <c r="Y305" s="133"/>
      <c r="Z305" s="130"/>
      <c r="AA305" s="134"/>
      <c r="AB305" s="130"/>
      <c r="AC305" s="130"/>
      <c r="AD305" s="130"/>
      <c r="AE305" s="130"/>
    </row>
    <row r="306" spans="1:31" ht="14.2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1"/>
      <c r="J306" s="130"/>
      <c r="K306" s="132"/>
      <c r="L306" s="132"/>
      <c r="M306" s="132"/>
      <c r="N306" s="132"/>
      <c r="O306" s="132"/>
      <c r="P306" s="132"/>
      <c r="Q306" s="132"/>
      <c r="R306" s="130"/>
      <c r="S306" s="130"/>
      <c r="T306" s="130"/>
      <c r="U306" s="130"/>
      <c r="V306" s="130"/>
      <c r="W306" s="130"/>
      <c r="X306" s="130"/>
      <c r="Y306" s="133"/>
      <c r="Z306" s="130"/>
      <c r="AA306" s="134"/>
      <c r="AB306" s="130"/>
      <c r="AC306" s="130"/>
      <c r="AD306" s="130"/>
      <c r="AE306" s="130"/>
    </row>
    <row r="307" spans="1:31" ht="14.25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1"/>
      <c r="J307" s="130"/>
      <c r="K307" s="132"/>
      <c r="L307" s="132"/>
      <c r="M307" s="132"/>
      <c r="N307" s="132"/>
      <c r="O307" s="132"/>
      <c r="P307" s="132"/>
      <c r="Q307" s="132"/>
      <c r="R307" s="130"/>
      <c r="S307" s="130"/>
      <c r="T307" s="130"/>
      <c r="U307" s="130"/>
      <c r="V307" s="130"/>
      <c r="W307" s="130"/>
      <c r="X307" s="130"/>
      <c r="Y307" s="133"/>
      <c r="Z307" s="130"/>
      <c r="AA307" s="134"/>
      <c r="AB307" s="130"/>
      <c r="AC307" s="130"/>
      <c r="AD307" s="130"/>
      <c r="AE307" s="130"/>
    </row>
    <row r="308" spans="1:31" ht="14.25" customHeight="1" x14ac:dyDescent="0.3">
      <c r="A308" s="130"/>
      <c r="B308" s="130"/>
      <c r="C308" s="130"/>
      <c r="D308" s="130"/>
      <c r="E308" s="130"/>
      <c r="F308" s="130"/>
      <c r="G308" s="130"/>
      <c r="H308" s="130"/>
      <c r="I308" s="131"/>
      <c r="J308" s="130"/>
      <c r="K308" s="132"/>
      <c r="L308" s="132"/>
      <c r="M308" s="132"/>
      <c r="N308" s="132"/>
      <c r="O308" s="132"/>
      <c r="P308" s="132"/>
      <c r="Q308" s="132"/>
      <c r="R308" s="130"/>
      <c r="S308" s="130"/>
      <c r="T308" s="130"/>
      <c r="U308" s="130"/>
      <c r="V308" s="130"/>
      <c r="W308" s="130"/>
      <c r="X308" s="130"/>
      <c r="Y308" s="133"/>
      <c r="Z308" s="130"/>
      <c r="AA308" s="134"/>
      <c r="AB308" s="130"/>
      <c r="AC308" s="130"/>
      <c r="AD308" s="130"/>
      <c r="AE308" s="130"/>
    </row>
    <row r="309" spans="1:31" ht="14.25" customHeight="1" x14ac:dyDescent="0.3">
      <c r="A309" s="130"/>
      <c r="B309" s="130"/>
      <c r="C309" s="130"/>
      <c r="D309" s="130"/>
      <c r="E309" s="130"/>
      <c r="F309" s="130"/>
      <c r="G309" s="130"/>
      <c r="H309" s="130"/>
      <c r="I309" s="131"/>
      <c r="J309" s="130"/>
      <c r="K309" s="132"/>
      <c r="L309" s="132"/>
      <c r="M309" s="132"/>
      <c r="N309" s="132"/>
      <c r="O309" s="132"/>
      <c r="P309" s="132"/>
      <c r="Q309" s="132"/>
      <c r="R309" s="130"/>
      <c r="S309" s="130"/>
      <c r="T309" s="130"/>
      <c r="U309" s="130"/>
      <c r="V309" s="130"/>
      <c r="W309" s="130"/>
      <c r="X309" s="130"/>
      <c r="Y309" s="133"/>
      <c r="Z309" s="130"/>
      <c r="AA309" s="134"/>
      <c r="AB309" s="130"/>
      <c r="AC309" s="130"/>
      <c r="AD309" s="130"/>
      <c r="AE309" s="130"/>
    </row>
    <row r="310" spans="1:31" ht="14.25" customHeight="1" x14ac:dyDescent="0.3">
      <c r="A310" s="130"/>
      <c r="B310" s="130"/>
      <c r="C310" s="130"/>
      <c r="D310" s="130"/>
      <c r="E310" s="130"/>
      <c r="F310" s="130"/>
      <c r="G310" s="130"/>
      <c r="H310" s="130"/>
      <c r="I310" s="131"/>
      <c r="J310" s="130"/>
      <c r="K310" s="132"/>
      <c r="L310" s="132"/>
      <c r="M310" s="132"/>
      <c r="N310" s="132"/>
      <c r="O310" s="132"/>
      <c r="P310" s="132"/>
      <c r="Q310" s="132"/>
      <c r="R310" s="130"/>
      <c r="S310" s="130"/>
      <c r="T310" s="130"/>
      <c r="U310" s="130"/>
      <c r="V310" s="130"/>
      <c r="W310" s="130"/>
      <c r="X310" s="130"/>
      <c r="Y310" s="133"/>
      <c r="Z310" s="130"/>
      <c r="AA310" s="134"/>
      <c r="AB310" s="130"/>
      <c r="AC310" s="130"/>
      <c r="AD310" s="130"/>
      <c r="AE310" s="130"/>
    </row>
    <row r="311" spans="1:31" ht="14.25" customHeight="1" x14ac:dyDescent="0.3">
      <c r="A311" s="130"/>
      <c r="B311" s="130"/>
      <c r="C311" s="130"/>
      <c r="D311" s="130"/>
      <c r="E311" s="130"/>
      <c r="F311" s="130"/>
      <c r="G311" s="130"/>
      <c r="H311" s="130"/>
      <c r="I311" s="131"/>
      <c r="J311" s="130"/>
      <c r="K311" s="132"/>
      <c r="L311" s="132"/>
      <c r="M311" s="132"/>
      <c r="N311" s="132"/>
      <c r="O311" s="132"/>
      <c r="P311" s="132"/>
      <c r="Q311" s="132"/>
      <c r="R311" s="130"/>
      <c r="S311" s="130"/>
      <c r="T311" s="130"/>
      <c r="U311" s="130"/>
      <c r="V311" s="130"/>
      <c r="W311" s="130"/>
      <c r="X311" s="130"/>
      <c r="Y311" s="133"/>
      <c r="Z311" s="130"/>
      <c r="AA311" s="134"/>
      <c r="AB311" s="130"/>
      <c r="AC311" s="130"/>
      <c r="AD311" s="130"/>
      <c r="AE311" s="130"/>
    </row>
    <row r="312" spans="1:31" ht="14.25" customHeight="1" x14ac:dyDescent="0.3">
      <c r="A312" s="130"/>
      <c r="B312" s="130"/>
      <c r="C312" s="130"/>
      <c r="D312" s="130"/>
      <c r="E312" s="130"/>
      <c r="F312" s="130"/>
      <c r="G312" s="130"/>
      <c r="H312" s="130"/>
      <c r="I312" s="131"/>
      <c r="J312" s="130"/>
      <c r="K312" s="132"/>
      <c r="L312" s="132"/>
      <c r="M312" s="132"/>
      <c r="N312" s="132"/>
      <c r="O312" s="132"/>
      <c r="P312" s="132"/>
      <c r="Q312" s="132"/>
      <c r="R312" s="130"/>
      <c r="S312" s="130"/>
      <c r="T312" s="130"/>
      <c r="U312" s="130"/>
      <c r="V312" s="130"/>
      <c r="W312" s="130"/>
      <c r="X312" s="130"/>
      <c r="Y312" s="133"/>
      <c r="Z312" s="130"/>
      <c r="AA312" s="134"/>
      <c r="AB312" s="130"/>
      <c r="AC312" s="130"/>
      <c r="AD312" s="130"/>
      <c r="AE312" s="130"/>
    </row>
    <row r="313" spans="1:31" ht="14.25" customHeight="1" x14ac:dyDescent="0.3">
      <c r="A313" s="130"/>
      <c r="B313" s="130"/>
      <c r="C313" s="130"/>
      <c r="D313" s="130"/>
      <c r="E313" s="130"/>
      <c r="F313" s="130"/>
      <c r="G313" s="130"/>
      <c r="H313" s="130"/>
      <c r="I313" s="131"/>
      <c r="J313" s="130"/>
      <c r="K313" s="132"/>
      <c r="L313" s="132"/>
      <c r="M313" s="132"/>
      <c r="N313" s="132"/>
      <c r="O313" s="132"/>
      <c r="P313" s="132"/>
      <c r="Q313" s="132"/>
      <c r="R313" s="130"/>
      <c r="S313" s="130"/>
      <c r="T313" s="130"/>
      <c r="U313" s="130"/>
      <c r="V313" s="130"/>
      <c r="W313" s="130"/>
      <c r="X313" s="130"/>
      <c r="Y313" s="133"/>
      <c r="Z313" s="130"/>
      <c r="AA313" s="134"/>
      <c r="AB313" s="130"/>
      <c r="AC313" s="130"/>
      <c r="AD313" s="130"/>
      <c r="AE313" s="130"/>
    </row>
    <row r="314" spans="1:31" ht="14.25" customHeight="1" x14ac:dyDescent="0.3">
      <c r="A314" s="130"/>
      <c r="B314" s="130"/>
      <c r="C314" s="130"/>
      <c r="D314" s="130"/>
      <c r="E314" s="130"/>
      <c r="F314" s="130"/>
      <c r="G314" s="130"/>
      <c r="H314" s="130"/>
      <c r="I314" s="131"/>
      <c r="J314" s="130"/>
      <c r="K314" s="132"/>
      <c r="L314" s="132"/>
      <c r="M314" s="132"/>
      <c r="N314" s="132"/>
      <c r="O314" s="132"/>
      <c r="P314" s="132"/>
      <c r="Q314" s="132"/>
      <c r="R314" s="130"/>
      <c r="S314" s="130"/>
      <c r="T314" s="130"/>
      <c r="U314" s="130"/>
      <c r="V314" s="130"/>
      <c r="W314" s="130"/>
      <c r="X314" s="130"/>
      <c r="Y314" s="133"/>
      <c r="Z314" s="130"/>
      <c r="AA314" s="134"/>
      <c r="AB314" s="130"/>
      <c r="AC314" s="130"/>
      <c r="AD314" s="130"/>
      <c r="AE314" s="130"/>
    </row>
    <row r="315" spans="1:31" ht="14.25" customHeight="1" x14ac:dyDescent="0.3">
      <c r="A315" s="130"/>
      <c r="B315" s="130"/>
      <c r="C315" s="130"/>
      <c r="D315" s="130"/>
      <c r="E315" s="130"/>
      <c r="F315" s="130"/>
      <c r="G315" s="130"/>
      <c r="H315" s="130"/>
      <c r="I315" s="131"/>
      <c r="J315" s="130"/>
      <c r="K315" s="132"/>
      <c r="L315" s="132"/>
      <c r="M315" s="132"/>
      <c r="N315" s="132"/>
      <c r="O315" s="132"/>
      <c r="P315" s="132"/>
      <c r="Q315" s="132"/>
      <c r="R315" s="130"/>
      <c r="S315" s="130"/>
      <c r="T315" s="130"/>
      <c r="U315" s="130"/>
      <c r="V315" s="130"/>
      <c r="W315" s="130"/>
      <c r="X315" s="130"/>
      <c r="Y315" s="133"/>
      <c r="Z315" s="130"/>
      <c r="AA315" s="134"/>
      <c r="AB315" s="130"/>
      <c r="AC315" s="130"/>
      <c r="AD315" s="130"/>
      <c r="AE315" s="130"/>
    </row>
    <row r="316" spans="1:31" ht="14.25" customHeight="1" x14ac:dyDescent="0.3">
      <c r="A316" s="130"/>
      <c r="B316" s="130"/>
      <c r="C316" s="130"/>
      <c r="D316" s="130"/>
      <c r="E316" s="130"/>
      <c r="F316" s="130"/>
      <c r="G316" s="130"/>
      <c r="H316" s="130"/>
      <c r="I316" s="131"/>
      <c r="J316" s="130"/>
      <c r="K316" s="132"/>
      <c r="L316" s="132"/>
      <c r="M316" s="132"/>
      <c r="N316" s="132"/>
      <c r="O316" s="132"/>
      <c r="P316" s="132"/>
      <c r="Q316" s="132"/>
      <c r="R316" s="130"/>
      <c r="S316" s="130"/>
      <c r="T316" s="130"/>
      <c r="U316" s="130"/>
      <c r="V316" s="130"/>
      <c r="W316" s="130"/>
      <c r="X316" s="130"/>
      <c r="Y316" s="133"/>
      <c r="Z316" s="130"/>
      <c r="AA316" s="134"/>
      <c r="AB316" s="130"/>
      <c r="AC316" s="130"/>
      <c r="AD316" s="130"/>
      <c r="AE316" s="130"/>
    </row>
    <row r="317" spans="1:31" ht="14.25" customHeight="1" x14ac:dyDescent="0.3">
      <c r="A317" s="130"/>
      <c r="B317" s="130"/>
      <c r="C317" s="130"/>
      <c r="D317" s="130"/>
      <c r="E317" s="130"/>
      <c r="F317" s="130"/>
      <c r="G317" s="130"/>
      <c r="H317" s="130"/>
      <c r="I317" s="131"/>
      <c r="J317" s="130"/>
      <c r="K317" s="132"/>
      <c r="L317" s="132"/>
      <c r="M317" s="132"/>
      <c r="N317" s="132"/>
      <c r="O317" s="132"/>
      <c r="P317" s="132"/>
      <c r="Q317" s="132"/>
      <c r="R317" s="130"/>
      <c r="S317" s="130"/>
      <c r="T317" s="130"/>
      <c r="U317" s="130"/>
      <c r="V317" s="130"/>
      <c r="W317" s="130"/>
      <c r="X317" s="130"/>
      <c r="Y317" s="133"/>
      <c r="Z317" s="130"/>
      <c r="AA317" s="134"/>
      <c r="AB317" s="130"/>
      <c r="AC317" s="130"/>
      <c r="AD317" s="130"/>
      <c r="AE317" s="130"/>
    </row>
    <row r="318" spans="1:31" ht="14.25" customHeight="1" x14ac:dyDescent="0.3">
      <c r="A318" s="130"/>
      <c r="B318" s="130"/>
      <c r="C318" s="130"/>
      <c r="D318" s="130"/>
      <c r="E318" s="130"/>
      <c r="F318" s="130"/>
      <c r="G318" s="130"/>
      <c r="H318" s="130"/>
      <c r="I318" s="131"/>
      <c r="J318" s="130"/>
      <c r="K318" s="132"/>
      <c r="L318" s="132"/>
      <c r="M318" s="132"/>
      <c r="N318" s="132"/>
      <c r="O318" s="132"/>
      <c r="P318" s="132"/>
      <c r="Q318" s="132"/>
      <c r="R318" s="130"/>
      <c r="S318" s="130"/>
      <c r="T318" s="130"/>
      <c r="U318" s="130"/>
      <c r="V318" s="130"/>
      <c r="W318" s="130"/>
      <c r="X318" s="130"/>
      <c r="Y318" s="133"/>
      <c r="Z318" s="130"/>
      <c r="AA318" s="134"/>
      <c r="AB318" s="130"/>
      <c r="AC318" s="130"/>
      <c r="AD318" s="130"/>
      <c r="AE318" s="130"/>
    </row>
    <row r="319" spans="1:31" ht="14.25" customHeight="1" x14ac:dyDescent="0.3">
      <c r="A319" s="130"/>
      <c r="B319" s="130"/>
      <c r="C319" s="130"/>
      <c r="D319" s="130"/>
      <c r="E319" s="130"/>
      <c r="F319" s="130"/>
      <c r="G319" s="130"/>
      <c r="H319" s="130"/>
      <c r="I319" s="131"/>
      <c r="J319" s="130"/>
      <c r="K319" s="132"/>
      <c r="L319" s="132"/>
      <c r="M319" s="132"/>
      <c r="N319" s="132"/>
      <c r="O319" s="132"/>
      <c r="P319" s="132"/>
      <c r="Q319" s="132"/>
      <c r="R319" s="130"/>
      <c r="S319" s="130"/>
      <c r="T319" s="130"/>
      <c r="U319" s="130"/>
      <c r="V319" s="130"/>
      <c r="W319" s="130"/>
      <c r="X319" s="130"/>
      <c r="Y319" s="133"/>
      <c r="Z319" s="130"/>
      <c r="AA319" s="134"/>
      <c r="AB319" s="130"/>
      <c r="AC319" s="130"/>
      <c r="AD319" s="130"/>
      <c r="AE319" s="130"/>
    </row>
    <row r="320" spans="1:31" ht="14.25" customHeight="1" x14ac:dyDescent="0.3">
      <c r="A320" s="130"/>
      <c r="B320" s="130"/>
      <c r="C320" s="130"/>
      <c r="D320" s="130"/>
      <c r="E320" s="130"/>
      <c r="F320" s="130"/>
      <c r="G320" s="130"/>
      <c r="H320" s="130"/>
      <c r="I320" s="131"/>
      <c r="J320" s="130"/>
      <c r="K320" s="132"/>
      <c r="L320" s="132"/>
      <c r="M320" s="132"/>
      <c r="N320" s="132"/>
      <c r="O320" s="132"/>
      <c r="P320" s="132"/>
      <c r="Q320" s="132"/>
      <c r="R320" s="130"/>
      <c r="S320" s="130"/>
      <c r="T320" s="130"/>
      <c r="U320" s="130"/>
      <c r="V320" s="130"/>
      <c r="W320" s="130"/>
      <c r="X320" s="130"/>
      <c r="Y320" s="133"/>
      <c r="Z320" s="130"/>
      <c r="AA320" s="134"/>
      <c r="AB320" s="130"/>
      <c r="AC320" s="130"/>
      <c r="AD320" s="130"/>
      <c r="AE320" s="130"/>
    </row>
    <row r="321" spans="1:31" ht="14.25" customHeight="1" x14ac:dyDescent="0.3">
      <c r="A321" s="130"/>
      <c r="B321" s="130"/>
      <c r="C321" s="130"/>
      <c r="D321" s="130"/>
      <c r="E321" s="130"/>
      <c r="F321" s="130"/>
      <c r="G321" s="130"/>
      <c r="H321" s="130"/>
      <c r="I321" s="131"/>
      <c r="J321" s="130"/>
      <c r="K321" s="132"/>
      <c r="L321" s="132"/>
      <c r="M321" s="132"/>
      <c r="N321" s="132"/>
      <c r="O321" s="132"/>
      <c r="P321" s="132"/>
      <c r="Q321" s="132"/>
      <c r="R321" s="130"/>
      <c r="S321" s="130"/>
      <c r="T321" s="130"/>
      <c r="U321" s="130"/>
      <c r="V321" s="130"/>
      <c r="W321" s="130"/>
      <c r="X321" s="130"/>
      <c r="Y321" s="133"/>
      <c r="Z321" s="130"/>
      <c r="AA321" s="134"/>
      <c r="AB321" s="130"/>
      <c r="AC321" s="130"/>
      <c r="AD321" s="130"/>
      <c r="AE321" s="130"/>
    </row>
    <row r="322" spans="1:31" ht="14.25" customHeight="1" x14ac:dyDescent="0.3">
      <c r="A322" s="130"/>
      <c r="B322" s="130"/>
      <c r="C322" s="130"/>
      <c r="D322" s="130"/>
      <c r="E322" s="130"/>
      <c r="F322" s="130"/>
      <c r="G322" s="130"/>
      <c r="H322" s="130"/>
      <c r="I322" s="131"/>
      <c r="J322" s="130"/>
      <c r="K322" s="132"/>
      <c r="L322" s="132"/>
      <c r="M322" s="132"/>
      <c r="N322" s="132"/>
      <c r="O322" s="132"/>
      <c r="P322" s="132"/>
      <c r="Q322" s="132"/>
      <c r="R322" s="130"/>
      <c r="S322" s="130"/>
      <c r="T322" s="130"/>
      <c r="U322" s="130"/>
      <c r="V322" s="130"/>
      <c r="W322" s="130"/>
      <c r="X322" s="130"/>
      <c r="Y322" s="133"/>
      <c r="Z322" s="130"/>
      <c r="AA322" s="134"/>
      <c r="AB322" s="130"/>
      <c r="AC322" s="130"/>
      <c r="AD322" s="130"/>
      <c r="AE322" s="130"/>
    </row>
    <row r="323" spans="1:31" ht="14.25" customHeight="1" x14ac:dyDescent="0.3">
      <c r="A323" s="130"/>
      <c r="B323" s="130"/>
      <c r="C323" s="130"/>
      <c r="D323" s="130"/>
      <c r="E323" s="130"/>
      <c r="F323" s="130"/>
      <c r="G323" s="130"/>
      <c r="H323" s="130"/>
      <c r="I323" s="131"/>
      <c r="J323" s="130"/>
      <c r="K323" s="132"/>
      <c r="L323" s="132"/>
      <c r="M323" s="132"/>
      <c r="N323" s="132"/>
      <c r="O323" s="132"/>
      <c r="P323" s="132"/>
      <c r="Q323" s="132"/>
      <c r="R323" s="130"/>
      <c r="S323" s="130"/>
      <c r="T323" s="130"/>
      <c r="U323" s="130"/>
      <c r="V323" s="130"/>
      <c r="W323" s="130"/>
      <c r="X323" s="130"/>
      <c r="Y323" s="133"/>
      <c r="Z323" s="130"/>
      <c r="AA323" s="134"/>
      <c r="AB323" s="130"/>
      <c r="AC323" s="130"/>
      <c r="AD323" s="130"/>
      <c r="AE323" s="130"/>
    </row>
    <row r="324" spans="1:31" ht="14.25" customHeight="1" x14ac:dyDescent="0.3">
      <c r="A324" s="130"/>
      <c r="B324" s="130"/>
      <c r="C324" s="130"/>
      <c r="D324" s="130"/>
      <c r="E324" s="130"/>
      <c r="F324" s="130"/>
      <c r="G324" s="130"/>
      <c r="H324" s="130"/>
      <c r="I324" s="131"/>
      <c r="J324" s="130"/>
      <c r="K324" s="132"/>
      <c r="L324" s="132"/>
      <c r="M324" s="132"/>
      <c r="N324" s="132"/>
      <c r="O324" s="132"/>
      <c r="P324" s="132"/>
      <c r="Q324" s="132"/>
      <c r="R324" s="130"/>
      <c r="S324" s="130"/>
      <c r="T324" s="130"/>
      <c r="U324" s="130"/>
      <c r="V324" s="130"/>
      <c r="W324" s="130"/>
      <c r="X324" s="130"/>
      <c r="Y324" s="133"/>
      <c r="Z324" s="130"/>
      <c r="AA324" s="134"/>
      <c r="AB324" s="130"/>
      <c r="AC324" s="130"/>
      <c r="AD324" s="130"/>
      <c r="AE324" s="130"/>
    </row>
    <row r="325" spans="1:31" ht="14.25" customHeight="1" x14ac:dyDescent="0.3">
      <c r="A325" s="130"/>
      <c r="B325" s="130"/>
      <c r="C325" s="130"/>
      <c r="D325" s="130"/>
      <c r="E325" s="130"/>
      <c r="F325" s="130"/>
      <c r="G325" s="130"/>
      <c r="H325" s="130"/>
      <c r="I325" s="131"/>
      <c r="J325" s="130"/>
      <c r="K325" s="132"/>
      <c r="L325" s="132"/>
      <c r="M325" s="132"/>
      <c r="N325" s="132"/>
      <c r="O325" s="132"/>
      <c r="P325" s="132"/>
      <c r="Q325" s="132"/>
      <c r="R325" s="130"/>
      <c r="S325" s="130"/>
      <c r="T325" s="130"/>
      <c r="U325" s="130"/>
      <c r="V325" s="130"/>
      <c r="W325" s="130"/>
      <c r="X325" s="130"/>
      <c r="Y325" s="133"/>
      <c r="Z325" s="130"/>
      <c r="AA325" s="134"/>
      <c r="AB325" s="130"/>
      <c r="AC325" s="130"/>
      <c r="AD325" s="130"/>
      <c r="AE325" s="130"/>
    </row>
    <row r="326" spans="1:31" ht="14.25" customHeight="1" x14ac:dyDescent="0.3">
      <c r="A326" s="130"/>
      <c r="B326" s="130"/>
      <c r="C326" s="130"/>
      <c r="D326" s="130"/>
      <c r="E326" s="130"/>
      <c r="F326" s="130"/>
      <c r="G326" s="130"/>
      <c r="H326" s="130"/>
      <c r="I326" s="131"/>
      <c r="J326" s="130"/>
      <c r="K326" s="132"/>
      <c r="L326" s="132"/>
      <c r="M326" s="132"/>
      <c r="N326" s="132"/>
      <c r="O326" s="132"/>
      <c r="P326" s="132"/>
      <c r="Q326" s="132"/>
      <c r="R326" s="130"/>
      <c r="S326" s="130"/>
      <c r="T326" s="130"/>
      <c r="U326" s="130"/>
      <c r="V326" s="130"/>
      <c r="W326" s="130"/>
      <c r="X326" s="130"/>
      <c r="Y326" s="133"/>
      <c r="Z326" s="130"/>
      <c r="AA326" s="134"/>
      <c r="AB326" s="130"/>
      <c r="AC326" s="130"/>
      <c r="AD326" s="130"/>
      <c r="AE326" s="130"/>
    </row>
    <row r="327" spans="1:31" ht="14.25" customHeight="1" x14ac:dyDescent="0.3">
      <c r="A327" s="130"/>
      <c r="B327" s="130"/>
      <c r="C327" s="130"/>
      <c r="D327" s="130"/>
      <c r="E327" s="130"/>
      <c r="F327" s="130"/>
      <c r="G327" s="130"/>
      <c r="H327" s="130"/>
      <c r="I327" s="131"/>
      <c r="J327" s="130"/>
      <c r="K327" s="132"/>
      <c r="L327" s="132"/>
      <c r="M327" s="132"/>
      <c r="N327" s="132"/>
      <c r="O327" s="132"/>
      <c r="P327" s="132"/>
      <c r="Q327" s="132"/>
      <c r="R327" s="130"/>
      <c r="S327" s="130"/>
      <c r="T327" s="130"/>
      <c r="U327" s="130"/>
      <c r="V327" s="130"/>
      <c r="W327" s="130"/>
      <c r="X327" s="130"/>
      <c r="Y327" s="133"/>
      <c r="Z327" s="130"/>
      <c r="AA327" s="134"/>
      <c r="AB327" s="130"/>
      <c r="AC327" s="130"/>
      <c r="AD327" s="130"/>
      <c r="AE327" s="130"/>
    </row>
    <row r="328" spans="1:31" ht="14.25" customHeight="1" x14ac:dyDescent="0.3">
      <c r="A328" s="130"/>
      <c r="B328" s="130"/>
      <c r="C328" s="130"/>
      <c r="D328" s="130"/>
      <c r="E328" s="130"/>
      <c r="F328" s="130"/>
      <c r="G328" s="130"/>
      <c r="H328" s="130"/>
      <c r="I328" s="131"/>
      <c r="J328" s="130"/>
      <c r="K328" s="132"/>
      <c r="L328" s="132"/>
      <c r="M328" s="132"/>
      <c r="N328" s="132"/>
      <c r="O328" s="132"/>
      <c r="P328" s="132"/>
      <c r="Q328" s="132"/>
      <c r="R328" s="130"/>
      <c r="S328" s="130"/>
      <c r="T328" s="130"/>
      <c r="U328" s="130"/>
      <c r="V328" s="130"/>
      <c r="W328" s="130"/>
      <c r="X328" s="130"/>
      <c r="Y328" s="133"/>
      <c r="Z328" s="130"/>
      <c r="AA328" s="134"/>
      <c r="AB328" s="130"/>
      <c r="AC328" s="130"/>
      <c r="AD328" s="130"/>
      <c r="AE328" s="130"/>
    </row>
    <row r="329" spans="1:31" ht="14.25" customHeight="1" x14ac:dyDescent="0.3">
      <c r="A329" s="130"/>
      <c r="B329" s="130"/>
      <c r="C329" s="130"/>
      <c r="D329" s="130"/>
      <c r="E329" s="130"/>
      <c r="F329" s="130"/>
      <c r="G329" s="130"/>
      <c r="H329" s="130"/>
      <c r="I329" s="131"/>
      <c r="J329" s="130"/>
      <c r="K329" s="132"/>
      <c r="L329" s="132"/>
      <c r="M329" s="132"/>
      <c r="N329" s="132"/>
      <c r="O329" s="132"/>
      <c r="P329" s="132"/>
      <c r="Q329" s="132"/>
      <c r="R329" s="130"/>
      <c r="S329" s="130"/>
      <c r="T329" s="130"/>
      <c r="U329" s="130"/>
      <c r="V329" s="130"/>
      <c r="W329" s="130"/>
      <c r="X329" s="130"/>
      <c r="Y329" s="133"/>
      <c r="Z329" s="130"/>
      <c r="AA329" s="134"/>
      <c r="AB329" s="130"/>
      <c r="AC329" s="130"/>
      <c r="AD329" s="130"/>
      <c r="AE329" s="130"/>
    </row>
    <row r="330" spans="1:31" ht="14.25" customHeight="1" x14ac:dyDescent="0.3">
      <c r="A330" s="130"/>
      <c r="B330" s="130"/>
      <c r="C330" s="130"/>
      <c r="D330" s="130"/>
      <c r="E330" s="130"/>
      <c r="F330" s="130"/>
      <c r="G330" s="130"/>
      <c r="H330" s="130"/>
      <c r="I330" s="131"/>
      <c r="J330" s="130"/>
      <c r="K330" s="132"/>
      <c r="L330" s="132"/>
      <c r="M330" s="132"/>
      <c r="N330" s="132"/>
      <c r="O330" s="132"/>
      <c r="P330" s="132"/>
      <c r="Q330" s="132"/>
      <c r="R330" s="130"/>
      <c r="S330" s="130"/>
      <c r="T330" s="130"/>
      <c r="U330" s="130"/>
      <c r="V330" s="130"/>
      <c r="W330" s="130"/>
      <c r="X330" s="130"/>
      <c r="Y330" s="133"/>
      <c r="Z330" s="130"/>
      <c r="AA330" s="134"/>
      <c r="AB330" s="130"/>
      <c r="AC330" s="130"/>
      <c r="AD330" s="130"/>
      <c r="AE330" s="130"/>
    </row>
    <row r="331" spans="1:31" ht="14.25" customHeight="1" x14ac:dyDescent="0.3">
      <c r="A331" s="130"/>
      <c r="B331" s="130"/>
      <c r="C331" s="130"/>
      <c r="D331" s="130"/>
      <c r="E331" s="130"/>
      <c r="F331" s="130"/>
      <c r="G331" s="130"/>
      <c r="H331" s="130"/>
      <c r="I331" s="131"/>
      <c r="J331" s="130"/>
      <c r="K331" s="132"/>
      <c r="L331" s="132"/>
      <c r="M331" s="132"/>
      <c r="N331" s="132"/>
      <c r="O331" s="132"/>
      <c r="P331" s="132"/>
      <c r="Q331" s="132"/>
      <c r="R331" s="130"/>
      <c r="S331" s="130"/>
      <c r="T331" s="130"/>
      <c r="U331" s="130"/>
      <c r="V331" s="130"/>
      <c r="W331" s="130"/>
      <c r="X331" s="130"/>
      <c r="Y331" s="133"/>
      <c r="Z331" s="130"/>
      <c r="AA331" s="134"/>
      <c r="AB331" s="130"/>
      <c r="AC331" s="130"/>
      <c r="AD331" s="130"/>
      <c r="AE331" s="130"/>
    </row>
    <row r="332" spans="1:31" ht="14.25" customHeight="1" x14ac:dyDescent="0.3">
      <c r="A332" s="130"/>
      <c r="B332" s="130"/>
      <c r="C332" s="130"/>
      <c r="D332" s="130"/>
      <c r="E332" s="130"/>
      <c r="F332" s="130"/>
      <c r="G332" s="130"/>
      <c r="H332" s="130"/>
      <c r="I332" s="131"/>
      <c r="J332" s="130"/>
      <c r="K332" s="132"/>
      <c r="L332" s="132"/>
      <c r="M332" s="132"/>
      <c r="N332" s="132"/>
      <c r="O332" s="132"/>
      <c r="P332" s="132"/>
      <c r="Q332" s="132"/>
      <c r="R332" s="130"/>
      <c r="S332" s="130"/>
      <c r="T332" s="130"/>
      <c r="U332" s="130"/>
      <c r="V332" s="130"/>
      <c r="W332" s="130"/>
      <c r="X332" s="130"/>
      <c r="Y332" s="133"/>
      <c r="Z332" s="130"/>
      <c r="AA332" s="134"/>
      <c r="AB332" s="130"/>
      <c r="AC332" s="130"/>
      <c r="AD332" s="130"/>
      <c r="AE332" s="130"/>
    </row>
    <row r="333" spans="1:31" ht="14.25" customHeight="1" x14ac:dyDescent="0.3">
      <c r="A333" s="130"/>
      <c r="B333" s="130"/>
      <c r="C333" s="130"/>
      <c r="D333" s="130"/>
      <c r="E333" s="130"/>
      <c r="F333" s="130"/>
      <c r="G333" s="130"/>
      <c r="H333" s="130"/>
      <c r="I333" s="131"/>
      <c r="J333" s="130"/>
      <c r="K333" s="132"/>
      <c r="L333" s="132"/>
      <c r="M333" s="132"/>
      <c r="N333" s="132"/>
      <c r="O333" s="132"/>
      <c r="P333" s="132"/>
      <c r="Q333" s="132"/>
      <c r="R333" s="130"/>
      <c r="S333" s="130"/>
      <c r="T333" s="130"/>
      <c r="U333" s="130"/>
      <c r="V333" s="130"/>
      <c r="W333" s="130"/>
      <c r="X333" s="130"/>
      <c r="Y333" s="133"/>
      <c r="Z333" s="130"/>
      <c r="AA333" s="134"/>
      <c r="AB333" s="130"/>
      <c r="AC333" s="130"/>
      <c r="AD333" s="130"/>
      <c r="AE333" s="130"/>
    </row>
    <row r="334" spans="1:31" ht="14.25" customHeight="1" x14ac:dyDescent="0.3">
      <c r="A334" s="130"/>
      <c r="B334" s="130"/>
      <c r="C334" s="130"/>
      <c r="D334" s="130"/>
      <c r="E334" s="130"/>
      <c r="F334" s="130"/>
      <c r="G334" s="130"/>
      <c r="H334" s="130"/>
      <c r="I334" s="131"/>
      <c r="J334" s="130"/>
      <c r="K334" s="132"/>
      <c r="L334" s="132"/>
      <c r="M334" s="132"/>
      <c r="N334" s="132"/>
      <c r="O334" s="132"/>
      <c r="P334" s="132"/>
      <c r="Q334" s="132"/>
      <c r="R334" s="130"/>
      <c r="S334" s="130"/>
      <c r="T334" s="130"/>
      <c r="U334" s="130"/>
      <c r="V334" s="130"/>
      <c r="W334" s="130"/>
      <c r="X334" s="130"/>
      <c r="Y334" s="133"/>
      <c r="Z334" s="130"/>
      <c r="AA334" s="134"/>
      <c r="AB334" s="130"/>
      <c r="AC334" s="130"/>
      <c r="AD334" s="130"/>
      <c r="AE334" s="130"/>
    </row>
    <row r="335" spans="1:31" ht="14.25" customHeight="1" x14ac:dyDescent="0.3">
      <c r="A335" s="130"/>
      <c r="B335" s="130"/>
      <c r="C335" s="130"/>
      <c r="D335" s="130"/>
      <c r="E335" s="130"/>
      <c r="F335" s="130"/>
      <c r="G335" s="130"/>
      <c r="H335" s="130"/>
      <c r="I335" s="131"/>
      <c r="J335" s="130"/>
      <c r="K335" s="132"/>
      <c r="L335" s="132"/>
      <c r="M335" s="132"/>
      <c r="N335" s="132"/>
      <c r="O335" s="132"/>
      <c r="P335" s="132"/>
      <c r="Q335" s="132"/>
      <c r="R335" s="130"/>
      <c r="S335" s="130"/>
      <c r="T335" s="130"/>
      <c r="U335" s="130"/>
      <c r="V335" s="130"/>
      <c r="W335" s="130"/>
      <c r="X335" s="130"/>
      <c r="Y335" s="133"/>
      <c r="Z335" s="130"/>
      <c r="AA335" s="134"/>
      <c r="AB335" s="130"/>
      <c r="AC335" s="130"/>
      <c r="AD335" s="130"/>
      <c r="AE335" s="130"/>
    </row>
    <row r="336" spans="1:31" ht="14.25" customHeight="1" x14ac:dyDescent="0.3">
      <c r="A336" s="130"/>
      <c r="B336" s="130"/>
      <c r="C336" s="130"/>
      <c r="D336" s="130"/>
      <c r="E336" s="130"/>
      <c r="F336" s="130"/>
      <c r="G336" s="130"/>
      <c r="H336" s="130"/>
      <c r="I336" s="131"/>
      <c r="J336" s="130"/>
      <c r="K336" s="132"/>
      <c r="L336" s="132"/>
      <c r="M336" s="132"/>
      <c r="N336" s="132"/>
      <c r="O336" s="132"/>
      <c r="P336" s="132"/>
      <c r="Q336" s="132"/>
      <c r="R336" s="130"/>
      <c r="S336" s="130"/>
      <c r="T336" s="130"/>
      <c r="U336" s="130"/>
      <c r="V336" s="130"/>
      <c r="W336" s="130"/>
      <c r="X336" s="130"/>
      <c r="Y336" s="133"/>
      <c r="Z336" s="130"/>
      <c r="AA336" s="134"/>
      <c r="AB336" s="130"/>
      <c r="AC336" s="130"/>
      <c r="AD336" s="130"/>
      <c r="AE336" s="130"/>
    </row>
    <row r="337" spans="1:31" ht="14.25" customHeight="1" x14ac:dyDescent="0.3">
      <c r="A337" s="130"/>
      <c r="B337" s="130"/>
      <c r="C337" s="130"/>
      <c r="D337" s="130"/>
      <c r="E337" s="130"/>
      <c r="F337" s="130"/>
      <c r="G337" s="130"/>
      <c r="H337" s="130"/>
      <c r="I337" s="131"/>
      <c r="J337" s="130"/>
      <c r="K337" s="132"/>
      <c r="L337" s="132"/>
      <c r="M337" s="132"/>
      <c r="N337" s="132"/>
      <c r="O337" s="132"/>
      <c r="P337" s="132"/>
      <c r="Q337" s="132"/>
      <c r="R337" s="130"/>
      <c r="S337" s="130"/>
      <c r="T337" s="130"/>
      <c r="U337" s="130"/>
      <c r="V337" s="130"/>
      <c r="W337" s="130"/>
      <c r="X337" s="130"/>
      <c r="Y337" s="133"/>
      <c r="Z337" s="130"/>
      <c r="AA337" s="134"/>
      <c r="AB337" s="130"/>
      <c r="AC337" s="130"/>
      <c r="AD337" s="130"/>
      <c r="AE337" s="130"/>
    </row>
    <row r="338" spans="1:31" ht="14.25" customHeight="1" x14ac:dyDescent="0.3">
      <c r="A338" s="130"/>
      <c r="B338" s="130"/>
      <c r="C338" s="130"/>
      <c r="D338" s="130"/>
      <c r="E338" s="130"/>
      <c r="F338" s="130"/>
      <c r="G338" s="130"/>
      <c r="H338" s="130"/>
      <c r="I338" s="131"/>
      <c r="J338" s="130"/>
      <c r="K338" s="132"/>
      <c r="L338" s="132"/>
      <c r="M338" s="132"/>
      <c r="N338" s="132"/>
      <c r="O338" s="132"/>
      <c r="P338" s="132"/>
      <c r="Q338" s="132"/>
      <c r="R338" s="130"/>
      <c r="S338" s="130"/>
      <c r="T338" s="130"/>
      <c r="U338" s="130"/>
      <c r="V338" s="130"/>
      <c r="W338" s="130"/>
      <c r="X338" s="130"/>
      <c r="Y338" s="133"/>
      <c r="Z338" s="130"/>
      <c r="AA338" s="134"/>
      <c r="AB338" s="130"/>
      <c r="AC338" s="130"/>
      <c r="AD338" s="130"/>
      <c r="AE338" s="130"/>
    </row>
    <row r="339" spans="1:31" ht="14.25" customHeight="1" x14ac:dyDescent="0.3">
      <c r="A339" s="130"/>
      <c r="B339" s="130"/>
      <c r="C339" s="130"/>
      <c r="D339" s="130"/>
      <c r="E339" s="130"/>
      <c r="F339" s="130"/>
      <c r="G339" s="130"/>
      <c r="H339" s="130"/>
      <c r="I339" s="131"/>
      <c r="J339" s="130"/>
      <c r="K339" s="132"/>
      <c r="L339" s="132"/>
      <c r="M339" s="132"/>
      <c r="N339" s="132"/>
      <c r="O339" s="132"/>
      <c r="P339" s="132"/>
      <c r="Q339" s="132"/>
      <c r="R339" s="130"/>
      <c r="S339" s="130"/>
      <c r="T339" s="130"/>
      <c r="U339" s="130"/>
      <c r="V339" s="130"/>
      <c r="W339" s="130"/>
      <c r="X339" s="130"/>
      <c r="Y339" s="133"/>
      <c r="Z339" s="130"/>
      <c r="AA339" s="134"/>
      <c r="AB339" s="130"/>
      <c r="AC339" s="130"/>
      <c r="AD339" s="130"/>
      <c r="AE339" s="130"/>
    </row>
    <row r="340" spans="1:31" ht="14.25" customHeight="1" x14ac:dyDescent="0.3">
      <c r="A340" s="130"/>
      <c r="B340" s="130"/>
      <c r="C340" s="130"/>
      <c r="D340" s="130"/>
      <c r="E340" s="130"/>
      <c r="F340" s="130"/>
      <c r="G340" s="130"/>
      <c r="H340" s="130"/>
      <c r="I340" s="131"/>
      <c r="J340" s="130"/>
      <c r="K340" s="132"/>
      <c r="L340" s="132"/>
      <c r="M340" s="132"/>
      <c r="N340" s="132"/>
      <c r="O340" s="132"/>
      <c r="P340" s="132"/>
      <c r="Q340" s="132"/>
      <c r="R340" s="130"/>
      <c r="S340" s="130"/>
      <c r="T340" s="130"/>
      <c r="U340" s="130"/>
      <c r="V340" s="130"/>
      <c r="W340" s="130"/>
      <c r="X340" s="130"/>
      <c r="Y340" s="133"/>
      <c r="Z340" s="130"/>
      <c r="AA340" s="134"/>
      <c r="AB340" s="130"/>
      <c r="AC340" s="130"/>
      <c r="AD340" s="130"/>
      <c r="AE340" s="130"/>
    </row>
    <row r="341" spans="1:31" ht="14.25" customHeight="1" x14ac:dyDescent="0.3">
      <c r="A341" s="130"/>
      <c r="B341" s="130"/>
      <c r="C341" s="130"/>
      <c r="D341" s="130"/>
      <c r="E341" s="130"/>
      <c r="F341" s="130"/>
      <c r="G341" s="130"/>
      <c r="H341" s="130"/>
      <c r="I341" s="131"/>
      <c r="J341" s="130"/>
      <c r="K341" s="132"/>
      <c r="L341" s="132"/>
      <c r="M341" s="132"/>
      <c r="N341" s="132"/>
      <c r="O341" s="132"/>
      <c r="P341" s="132"/>
      <c r="Q341" s="132"/>
      <c r="R341" s="130"/>
      <c r="S341" s="130"/>
      <c r="T341" s="130"/>
      <c r="U341" s="130"/>
      <c r="V341" s="130"/>
      <c r="W341" s="130"/>
      <c r="X341" s="130"/>
      <c r="Y341" s="133"/>
      <c r="Z341" s="130"/>
      <c r="AA341" s="134"/>
      <c r="AB341" s="130"/>
      <c r="AC341" s="130"/>
      <c r="AD341" s="130"/>
      <c r="AE341" s="130"/>
    </row>
    <row r="342" spans="1:31" ht="14.25" customHeight="1" x14ac:dyDescent="0.3">
      <c r="A342" s="130"/>
      <c r="B342" s="130"/>
      <c r="C342" s="130"/>
      <c r="D342" s="130"/>
      <c r="E342" s="130"/>
      <c r="F342" s="130"/>
      <c r="G342" s="130"/>
      <c r="H342" s="130"/>
      <c r="I342" s="131"/>
      <c r="J342" s="130"/>
      <c r="K342" s="132"/>
      <c r="L342" s="132"/>
      <c r="M342" s="132"/>
      <c r="N342" s="132"/>
      <c r="O342" s="132"/>
      <c r="P342" s="132"/>
      <c r="Q342" s="132"/>
      <c r="R342" s="130"/>
      <c r="S342" s="130"/>
      <c r="T342" s="130"/>
      <c r="U342" s="130"/>
      <c r="V342" s="130"/>
      <c r="W342" s="130"/>
      <c r="X342" s="130"/>
      <c r="Y342" s="133"/>
      <c r="Z342" s="130"/>
      <c r="AA342" s="134"/>
      <c r="AB342" s="130"/>
      <c r="AC342" s="130"/>
      <c r="AD342" s="130"/>
      <c r="AE342" s="130"/>
    </row>
    <row r="343" spans="1:31" ht="14.25" customHeight="1" x14ac:dyDescent="0.3">
      <c r="A343" s="130"/>
      <c r="B343" s="130"/>
      <c r="C343" s="130"/>
      <c r="D343" s="130"/>
      <c r="E343" s="130"/>
      <c r="F343" s="130"/>
      <c r="G343" s="130"/>
      <c r="H343" s="130"/>
      <c r="I343" s="131"/>
      <c r="J343" s="130"/>
      <c r="K343" s="132"/>
      <c r="L343" s="132"/>
      <c r="M343" s="132"/>
      <c r="N343" s="132"/>
      <c r="O343" s="132"/>
      <c r="P343" s="132"/>
      <c r="Q343" s="132"/>
      <c r="R343" s="130"/>
      <c r="S343" s="130"/>
      <c r="T343" s="130"/>
      <c r="U343" s="130"/>
      <c r="V343" s="130"/>
      <c r="W343" s="130"/>
      <c r="X343" s="130"/>
      <c r="Y343" s="133"/>
      <c r="Z343" s="130"/>
      <c r="AA343" s="134"/>
      <c r="AB343" s="130"/>
      <c r="AC343" s="130"/>
      <c r="AD343" s="130"/>
      <c r="AE343" s="130"/>
    </row>
    <row r="344" spans="1:31" ht="14.25" customHeight="1" x14ac:dyDescent="0.3">
      <c r="A344" s="130"/>
      <c r="B344" s="130"/>
      <c r="C344" s="130"/>
      <c r="D344" s="130"/>
      <c r="E344" s="130"/>
      <c r="F344" s="130"/>
      <c r="G344" s="130"/>
      <c r="H344" s="130"/>
      <c r="I344" s="131"/>
      <c r="J344" s="130"/>
      <c r="K344" s="132"/>
      <c r="L344" s="132"/>
      <c r="M344" s="132"/>
      <c r="N344" s="132"/>
      <c r="O344" s="132"/>
      <c r="P344" s="132"/>
      <c r="Q344" s="132"/>
      <c r="R344" s="130"/>
      <c r="S344" s="130"/>
      <c r="T344" s="130"/>
      <c r="U344" s="130"/>
      <c r="V344" s="130"/>
      <c r="W344" s="130"/>
      <c r="X344" s="130"/>
      <c r="Y344" s="133"/>
      <c r="Z344" s="130"/>
      <c r="AA344" s="134"/>
      <c r="AB344" s="130"/>
      <c r="AC344" s="130"/>
      <c r="AD344" s="130"/>
      <c r="AE344" s="130"/>
    </row>
    <row r="345" spans="1:31" ht="14.25" customHeight="1" x14ac:dyDescent="0.3">
      <c r="A345" s="130"/>
      <c r="B345" s="130"/>
      <c r="C345" s="130"/>
      <c r="D345" s="130"/>
      <c r="E345" s="130"/>
      <c r="F345" s="130"/>
      <c r="G345" s="130"/>
      <c r="H345" s="130"/>
      <c r="I345" s="131"/>
      <c r="J345" s="130"/>
      <c r="K345" s="132"/>
      <c r="L345" s="132"/>
      <c r="M345" s="132"/>
      <c r="N345" s="132"/>
      <c r="O345" s="132"/>
      <c r="P345" s="132"/>
      <c r="Q345" s="132"/>
      <c r="R345" s="130"/>
      <c r="S345" s="130"/>
      <c r="T345" s="130"/>
      <c r="U345" s="130"/>
      <c r="V345" s="130"/>
      <c r="W345" s="130"/>
      <c r="X345" s="130"/>
      <c r="Y345" s="133"/>
      <c r="Z345" s="130"/>
      <c r="AA345" s="134"/>
      <c r="AB345" s="130"/>
      <c r="AC345" s="130"/>
      <c r="AD345" s="130"/>
      <c r="AE345" s="130"/>
    </row>
    <row r="346" spans="1:31" ht="14.25" customHeight="1" x14ac:dyDescent="0.3">
      <c r="A346" s="130"/>
      <c r="B346" s="130"/>
      <c r="C346" s="130"/>
      <c r="D346" s="130"/>
      <c r="E346" s="130"/>
      <c r="F346" s="130"/>
      <c r="G346" s="130"/>
      <c r="H346" s="130"/>
      <c r="I346" s="131"/>
      <c r="J346" s="130"/>
      <c r="K346" s="132"/>
      <c r="L346" s="132"/>
      <c r="M346" s="132"/>
      <c r="N346" s="132"/>
      <c r="O346" s="132"/>
      <c r="P346" s="132"/>
      <c r="Q346" s="132"/>
      <c r="R346" s="130"/>
      <c r="S346" s="130"/>
      <c r="T346" s="130"/>
      <c r="U346" s="130"/>
      <c r="V346" s="130"/>
      <c r="W346" s="130"/>
      <c r="X346" s="130"/>
      <c r="Y346" s="133"/>
      <c r="Z346" s="130"/>
      <c r="AA346" s="134"/>
      <c r="AB346" s="130"/>
      <c r="AC346" s="130"/>
      <c r="AD346" s="130"/>
      <c r="AE346" s="130"/>
    </row>
    <row r="347" spans="1:31" ht="14.25" customHeight="1" x14ac:dyDescent="0.3">
      <c r="A347" s="130"/>
      <c r="B347" s="130"/>
      <c r="C347" s="130"/>
      <c r="D347" s="130"/>
      <c r="E347" s="130"/>
      <c r="F347" s="130"/>
      <c r="G347" s="130"/>
      <c r="H347" s="130"/>
      <c r="I347" s="131"/>
      <c r="J347" s="130"/>
      <c r="K347" s="132"/>
      <c r="L347" s="132"/>
      <c r="M347" s="132"/>
      <c r="N347" s="132"/>
      <c r="O347" s="132"/>
      <c r="P347" s="132"/>
      <c r="Q347" s="132"/>
      <c r="R347" s="130"/>
      <c r="S347" s="130"/>
      <c r="T347" s="130"/>
      <c r="U347" s="130"/>
      <c r="V347" s="130"/>
      <c r="W347" s="130"/>
      <c r="X347" s="130"/>
      <c r="Y347" s="133"/>
      <c r="Z347" s="130"/>
      <c r="AA347" s="134"/>
      <c r="AB347" s="130"/>
      <c r="AC347" s="130"/>
      <c r="AD347" s="130"/>
      <c r="AE347" s="130"/>
    </row>
    <row r="348" spans="1:31" ht="14.25" customHeight="1" x14ac:dyDescent="0.3">
      <c r="A348" s="130"/>
      <c r="B348" s="130"/>
      <c r="C348" s="130"/>
      <c r="D348" s="130"/>
      <c r="E348" s="130"/>
      <c r="F348" s="130"/>
      <c r="G348" s="130"/>
      <c r="H348" s="130"/>
      <c r="I348" s="131"/>
      <c r="J348" s="130"/>
      <c r="K348" s="132"/>
      <c r="L348" s="132"/>
      <c r="M348" s="132"/>
      <c r="N348" s="132"/>
      <c r="O348" s="132"/>
      <c r="P348" s="132"/>
      <c r="Q348" s="132"/>
      <c r="R348" s="130"/>
      <c r="S348" s="130"/>
      <c r="T348" s="130"/>
      <c r="U348" s="130"/>
      <c r="V348" s="130"/>
      <c r="W348" s="130"/>
      <c r="X348" s="130"/>
      <c r="Y348" s="133"/>
      <c r="Z348" s="130"/>
      <c r="AA348" s="134"/>
      <c r="AB348" s="130"/>
      <c r="AC348" s="130"/>
      <c r="AD348" s="130"/>
      <c r="AE348" s="130"/>
    </row>
    <row r="349" spans="1:31" ht="14.25" customHeight="1" x14ac:dyDescent="0.3">
      <c r="A349" s="130"/>
      <c r="B349" s="130"/>
      <c r="C349" s="130"/>
      <c r="D349" s="130"/>
      <c r="E349" s="130"/>
      <c r="F349" s="130"/>
      <c r="G349" s="130"/>
      <c r="H349" s="130"/>
      <c r="I349" s="131"/>
      <c r="J349" s="130"/>
      <c r="K349" s="132"/>
      <c r="L349" s="132"/>
      <c r="M349" s="132"/>
      <c r="N349" s="132"/>
      <c r="O349" s="132"/>
      <c r="P349" s="132"/>
      <c r="Q349" s="132"/>
      <c r="R349" s="130"/>
      <c r="S349" s="130"/>
      <c r="T349" s="130"/>
      <c r="U349" s="130"/>
      <c r="V349" s="130"/>
      <c r="W349" s="130"/>
      <c r="X349" s="130"/>
      <c r="Y349" s="133"/>
      <c r="Z349" s="130"/>
      <c r="AA349" s="134"/>
      <c r="AB349" s="130"/>
      <c r="AC349" s="130"/>
      <c r="AD349" s="130"/>
      <c r="AE349" s="130"/>
    </row>
    <row r="350" spans="1:31" ht="14.25" customHeight="1" x14ac:dyDescent="0.3">
      <c r="A350" s="130"/>
      <c r="B350" s="130"/>
      <c r="C350" s="130"/>
      <c r="D350" s="130"/>
      <c r="E350" s="130"/>
      <c r="F350" s="130"/>
      <c r="G350" s="130"/>
      <c r="H350" s="130"/>
      <c r="I350" s="131"/>
      <c r="J350" s="130"/>
      <c r="K350" s="132"/>
      <c r="L350" s="132"/>
      <c r="M350" s="132"/>
      <c r="N350" s="132"/>
      <c r="O350" s="132"/>
      <c r="P350" s="132"/>
      <c r="Q350" s="132"/>
      <c r="R350" s="130"/>
      <c r="S350" s="130"/>
      <c r="T350" s="130"/>
      <c r="U350" s="130"/>
      <c r="V350" s="130"/>
      <c r="W350" s="130"/>
      <c r="X350" s="130"/>
      <c r="Y350" s="133"/>
      <c r="Z350" s="130"/>
      <c r="AA350" s="134"/>
      <c r="AB350" s="130"/>
      <c r="AC350" s="130"/>
      <c r="AD350" s="130"/>
      <c r="AE350" s="130"/>
    </row>
    <row r="351" spans="1:31" ht="14.25" customHeight="1" x14ac:dyDescent="0.3">
      <c r="A351" s="130"/>
      <c r="B351" s="130"/>
      <c r="C351" s="130"/>
      <c r="D351" s="130"/>
      <c r="E351" s="130"/>
      <c r="F351" s="130"/>
      <c r="G351" s="130"/>
      <c r="H351" s="130"/>
      <c r="I351" s="131"/>
      <c r="J351" s="130"/>
      <c r="K351" s="132"/>
      <c r="L351" s="132"/>
      <c r="M351" s="132"/>
      <c r="N351" s="132"/>
      <c r="O351" s="132"/>
      <c r="P351" s="132"/>
      <c r="Q351" s="132"/>
      <c r="R351" s="130"/>
      <c r="S351" s="130"/>
      <c r="T351" s="130"/>
      <c r="U351" s="130"/>
      <c r="V351" s="130"/>
      <c r="W351" s="130"/>
      <c r="X351" s="130"/>
      <c r="Y351" s="133"/>
      <c r="Z351" s="130"/>
      <c r="AA351" s="134"/>
      <c r="AB351" s="130"/>
      <c r="AC351" s="130"/>
      <c r="AD351" s="130"/>
      <c r="AE351" s="130"/>
    </row>
    <row r="352" spans="1:31" ht="14.25" customHeight="1" x14ac:dyDescent="0.3">
      <c r="A352" s="130"/>
      <c r="B352" s="130"/>
      <c r="C352" s="130"/>
      <c r="D352" s="130"/>
      <c r="E352" s="130"/>
      <c r="F352" s="130"/>
      <c r="G352" s="130"/>
      <c r="H352" s="130"/>
      <c r="I352" s="131"/>
      <c r="J352" s="130"/>
      <c r="K352" s="132"/>
      <c r="L352" s="132"/>
      <c r="M352" s="132"/>
      <c r="N352" s="132"/>
      <c r="O352" s="132"/>
      <c r="P352" s="132"/>
      <c r="Q352" s="132"/>
      <c r="R352" s="130"/>
      <c r="S352" s="130"/>
      <c r="T352" s="130"/>
      <c r="U352" s="130"/>
      <c r="V352" s="130"/>
      <c r="W352" s="130"/>
      <c r="X352" s="130"/>
      <c r="Y352" s="133"/>
      <c r="Z352" s="130"/>
      <c r="AA352" s="134"/>
      <c r="AB352" s="130"/>
      <c r="AC352" s="130"/>
      <c r="AD352" s="130"/>
      <c r="AE352" s="130"/>
    </row>
    <row r="353" spans="1:31" ht="14.25" customHeight="1" x14ac:dyDescent="0.3">
      <c r="A353" s="130"/>
      <c r="B353" s="130"/>
      <c r="C353" s="130"/>
      <c r="D353" s="130"/>
      <c r="E353" s="130"/>
      <c r="F353" s="130"/>
      <c r="G353" s="130"/>
      <c r="H353" s="130"/>
      <c r="I353" s="131"/>
      <c r="J353" s="130"/>
      <c r="K353" s="132"/>
      <c r="L353" s="132"/>
      <c r="M353" s="132"/>
      <c r="N353" s="132"/>
      <c r="O353" s="132"/>
      <c r="P353" s="132"/>
      <c r="Q353" s="132"/>
      <c r="R353" s="130"/>
      <c r="S353" s="130"/>
      <c r="T353" s="130"/>
      <c r="U353" s="130"/>
      <c r="V353" s="130"/>
      <c r="W353" s="130"/>
      <c r="X353" s="130"/>
      <c r="Y353" s="133"/>
      <c r="Z353" s="130"/>
      <c r="AA353" s="134"/>
      <c r="AB353" s="130"/>
      <c r="AC353" s="130"/>
      <c r="AD353" s="130"/>
      <c r="AE353" s="130"/>
    </row>
    <row r="354" spans="1:31" ht="14.25" customHeight="1" x14ac:dyDescent="0.3">
      <c r="A354" s="130"/>
      <c r="B354" s="130"/>
      <c r="C354" s="130"/>
      <c r="D354" s="130"/>
      <c r="E354" s="130"/>
      <c r="F354" s="130"/>
      <c r="G354" s="130"/>
      <c r="H354" s="130"/>
      <c r="I354" s="131"/>
      <c r="J354" s="130"/>
      <c r="K354" s="132"/>
      <c r="L354" s="132"/>
      <c r="M354" s="132"/>
      <c r="N354" s="132"/>
      <c r="O354" s="132"/>
      <c r="P354" s="132"/>
      <c r="Q354" s="132"/>
      <c r="R354" s="130"/>
      <c r="S354" s="130"/>
      <c r="T354" s="130"/>
      <c r="U354" s="130"/>
      <c r="V354" s="130"/>
      <c r="W354" s="130"/>
      <c r="X354" s="130"/>
      <c r="Y354" s="133"/>
      <c r="Z354" s="130"/>
      <c r="AA354" s="134"/>
      <c r="AB354" s="130"/>
      <c r="AC354" s="130"/>
      <c r="AD354" s="130"/>
      <c r="AE354" s="130"/>
    </row>
    <row r="355" spans="1:31" ht="14.25" customHeight="1" x14ac:dyDescent="0.3">
      <c r="A355" s="130"/>
      <c r="B355" s="130"/>
      <c r="C355" s="130"/>
      <c r="D355" s="130"/>
      <c r="E355" s="130"/>
      <c r="F355" s="130"/>
      <c r="G355" s="130"/>
      <c r="H355" s="130"/>
      <c r="I355" s="131"/>
      <c r="J355" s="130"/>
      <c r="K355" s="132"/>
      <c r="L355" s="132"/>
      <c r="M355" s="132"/>
      <c r="N355" s="132"/>
      <c r="O355" s="132"/>
      <c r="P355" s="132"/>
      <c r="Q355" s="132"/>
      <c r="R355" s="130"/>
      <c r="S355" s="130"/>
      <c r="T355" s="130"/>
      <c r="U355" s="130"/>
      <c r="V355" s="130"/>
      <c r="W355" s="130"/>
      <c r="X355" s="130"/>
      <c r="Y355" s="133"/>
      <c r="Z355" s="130"/>
      <c r="AA355" s="134"/>
      <c r="AB355" s="130"/>
      <c r="AC355" s="130"/>
      <c r="AD355" s="130"/>
      <c r="AE355" s="130"/>
    </row>
    <row r="356" spans="1:31" ht="14.2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131"/>
      <c r="J356" s="130"/>
      <c r="K356" s="132"/>
      <c r="L356" s="132"/>
      <c r="M356" s="132"/>
      <c r="N356" s="132"/>
      <c r="O356" s="132"/>
      <c r="P356" s="132"/>
      <c r="Q356" s="132"/>
      <c r="R356" s="130"/>
      <c r="S356" s="130"/>
      <c r="T356" s="130"/>
      <c r="U356" s="130"/>
      <c r="V356" s="130"/>
      <c r="W356" s="130"/>
      <c r="X356" s="130"/>
      <c r="Y356" s="133"/>
      <c r="Z356" s="130"/>
      <c r="AA356" s="134"/>
      <c r="AB356" s="130"/>
      <c r="AC356" s="130"/>
      <c r="AD356" s="130"/>
      <c r="AE356" s="130"/>
    </row>
    <row r="357" spans="1:31" ht="14.25" customHeight="1" x14ac:dyDescent="0.3">
      <c r="A357" s="130"/>
      <c r="B357" s="130"/>
      <c r="C357" s="130"/>
      <c r="D357" s="130"/>
      <c r="E357" s="130"/>
      <c r="F357" s="130"/>
      <c r="G357" s="130"/>
      <c r="H357" s="130"/>
      <c r="I357" s="131"/>
      <c r="J357" s="130"/>
      <c r="K357" s="132"/>
      <c r="L357" s="132"/>
      <c r="M357" s="132"/>
      <c r="N357" s="132"/>
      <c r="O357" s="132"/>
      <c r="P357" s="132"/>
      <c r="Q357" s="132"/>
      <c r="R357" s="130"/>
      <c r="S357" s="130"/>
      <c r="T357" s="130"/>
      <c r="U357" s="130"/>
      <c r="V357" s="130"/>
      <c r="W357" s="130"/>
      <c r="X357" s="130"/>
      <c r="Y357" s="133"/>
      <c r="Z357" s="130"/>
      <c r="AA357" s="134"/>
      <c r="AB357" s="130"/>
      <c r="AC357" s="130"/>
      <c r="AD357" s="130"/>
      <c r="AE357" s="130"/>
    </row>
    <row r="358" spans="1:31" ht="14.25" customHeight="1" x14ac:dyDescent="0.3">
      <c r="A358" s="130"/>
      <c r="B358" s="130"/>
      <c r="C358" s="130"/>
      <c r="D358" s="130"/>
      <c r="E358" s="130"/>
      <c r="F358" s="130"/>
      <c r="G358" s="130"/>
      <c r="H358" s="130"/>
      <c r="I358" s="131"/>
      <c r="J358" s="130"/>
      <c r="K358" s="132"/>
      <c r="L358" s="132"/>
      <c r="M358" s="132"/>
      <c r="N358" s="132"/>
      <c r="O358" s="132"/>
      <c r="P358" s="132"/>
      <c r="Q358" s="132"/>
      <c r="R358" s="130"/>
      <c r="S358" s="130"/>
      <c r="T358" s="130"/>
      <c r="U358" s="130"/>
      <c r="V358" s="130"/>
      <c r="W358" s="130"/>
      <c r="X358" s="130"/>
      <c r="Y358" s="133"/>
      <c r="Z358" s="130"/>
      <c r="AA358" s="134"/>
      <c r="AB358" s="130"/>
      <c r="AC358" s="130"/>
      <c r="AD358" s="130"/>
      <c r="AE358" s="130"/>
    </row>
    <row r="359" spans="1:31" ht="14.25" customHeight="1" x14ac:dyDescent="0.3">
      <c r="A359" s="130"/>
      <c r="B359" s="130"/>
      <c r="C359" s="130"/>
      <c r="D359" s="130"/>
      <c r="E359" s="130"/>
      <c r="F359" s="130"/>
      <c r="G359" s="130"/>
      <c r="H359" s="130"/>
      <c r="I359" s="131"/>
      <c r="J359" s="130"/>
      <c r="K359" s="132"/>
      <c r="L359" s="132"/>
      <c r="M359" s="132"/>
      <c r="N359" s="132"/>
      <c r="O359" s="132"/>
      <c r="P359" s="132"/>
      <c r="Q359" s="132"/>
      <c r="R359" s="130"/>
      <c r="S359" s="130"/>
      <c r="T359" s="130"/>
      <c r="U359" s="130"/>
      <c r="V359" s="130"/>
      <c r="W359" s="130"/>
      <c r="X359" s="130"/>
      <c r="Y359" s="133"/>
      <c r="Z359" s="130"/>
      <c r="AA359" s="134"/>
      <c r="AB359" s="130"/>
      <c r="AC359" s="130"/>
      <c r="AD359" s="130"/>
      <c r="AE359" s="130"/>
    </row>
    <row r="360" spans="1:31" ht="14.25" customHeight="1" x14ac:dyDescent="0.3">
      <c r="A360" s="130"/>
      <c r="B360" s="130"/>
      <c r="C360" s="130"/>
      <c r="D360" s="130"/>
      <c r="E360" s="130"/>
      <c r="F360" s="130"/>
      <c r="G360" s="130"/>
      <c r="H360" s="130"/>
      <c r="I360" s="131"/>
      <c r="J360" s="130"/>
      <c r="K360" s="132"/>
      <c r="L360" s="132"/>
      <c r="M360" s="132"/>
      <c r="N360" s="132"/>
      <c r="O360" s="132"/>
      <c r="P360" s="132"/>
      <c r="Q360" s="132"/>
      <c r="R360" s="130"/>
      <c r="S360" s="130"/>
      <c r="T360" s="130"/>
      <c r="U360" s="130"/>
      <c r="V360" s="130"/>
      <c r="W360" s="130"/>
      <c r="X360" s="130"/>
      <c r="Y360" s="133"/>
      <c r="Z360" s="130"/>
      <c r="AA360" s="134"/>
      <c r="AB360" s="130"/>
      <c r="AC360" s="130"/>
      <c r="AD360" s="130"/>
      <c r="AE360" s="130"/>
    </row>
    <row r="361" spans="1:31" ht="14.25" customHeight="1" x14ac:dyDescent="0.3">
      <c r="A361" s="130"/>
      <c r="B361" s="130"/>
      <c r="C361" s="130"/>
      <c r="D361" s="130"/>
      <c r="E361" s="130"/>
      <c r="F361" s="130"/>
      <c r="G361" s="130"/>
      <c r="H361" s="130"/>
      <c r="I361" s="131"/>
      <c r="J361" s="130"/>
      <c r="K361" s="132"/>
      <c r="L361" s="132"/>
      <c r="M361" s="132"/>
      <c r="N361" s="132"/>
      <c r="O361" s="132"/>
      <c r="P361" s="132"/>
      <c r="Q361" s="132"/>
      <c r="R361" s="130"/>
      <c r="S361" s="130"/>
      <c r="T361" s="130"/>
      <c r="U361" s="130"/>
      <c r="V361" s="130"/>
      <c r="W361" s="130"/>
      <c r="X361" s="130"/>
      <c r="Y361" s="133"/>
      <c r="Z361" s="130"/>
      <c r="AA361" s="134"/>
      <c r="AB361" s="130"/>
      <c r="AC361" s="130"/>
      <c r="AD361" s="130"/>
      <c r="AE361" s="130"/>
    </row>
    <row r="362" spans="1:31" ht="14.25" customHeight="1" x14ac:dyDescent="0.3">
      <c r="A362" s="130"/>
      <c r="B362" s="130"/>
      <c r="C362" s="130"/>
      <c r="D362" s="130"/>
      <c r="E362" s="130"/>
      <c r="F362" s="130"/>
      <c r="G362" s="130"/>
      <c r="H362" s="130"/>
      <c r="I362" s="131"/>
      <c r="J362" s="130"/>
      <c r="K362" s="132"/>
      <c r="L362" s="132"/>
      <c r="M362" s="132"/>
      <c r="N362" s="132"/>
      <c r="O362" s="132"/>
      <c r="P362" s="132"/>
      <c r="Q362" s="132"/>
      <c r="R362" s="130"/>
      <c r="S362" s="130"/>
      <c r="T362" s="130"/>
      <c r="U362" s="130"/>
      <c r="V362" s="130"/>
      <c r="W362" s="130"/>
      <c r="X362" s="130"/>
      <c r="Y362" s="133"/>
      <c r="Z362" s="130"/>
      <c r="AA362" s="134"/>
      <c r="AB362" s="130"/>
      <c r="AC362" s="130"/>
      <c r="AD362" s="130"/>
      <c r="AE362" s="130"/>
    </row>
    <row r="363" spans="1:31" ht="14.25" customHeight="1" x14ac:dyDescent="0.3">
      <c r="A363" s="130"/>
      <c r="B363" s="130"/>
      <c r="C363" s="130"/>
      <c r="D363" s="130"/>
      <c r="E363" s="130"/>
      <c r="F363" s="130"/>
      <c r="G363" s="130"/>
      <c r="H363" s="130"/>
      <c r="I363" s="131"/>
      <c r="J363" s="130"/>
      <c r="K363" s="132"/>
      <c r="L363" s="132"/>
      <c r="M363" s="132"/>
      <c r="N363" s="132"/>
      <c r="O363" s="132"/>
      <c r="P363" s="132"/>
      <c r="Q363" s="132"/>
      <c r="R363" s="130"/>
      <c r="S363" s="130"/>
      <c r="T363" s="130"/>
      <c r="U363" s="130"/>
      <c r="V363" s="130"/>
      <c r="W363" s="130"/>
      <c r="X363" s="130"/>
      <c r="Y363" s="133"/>
      <c r="Z363" s="130"/>
      <c r="AA363" s="134"/>
      <c r="AB363" s="130"/>
      <c r="AC363" s="130"/>
      <c r="AD363" s="130"/>
      <c r="AE363" s="130"/>
    </row>
    <row r="364" spans="1:31" ht="14.25" customHeight="1" x14ac:dyDescent="0.3">
      <c r="A364" s="130"/>
      <c r="B364" s="130"/>
      <c r="C364" s="130"/>
      <c r="D364" s="130"/>
      <c r="E364" s="130"/>
      <c r="F364" s="130"/>
      <c r="G364" s="130"/>
      <c r="H364" s="130"/>
      <c r="I364" s="131"/>
      <c r="J364" s="130"/>
      <c r="K364" s="132"/>
      <c r="L364" s="132"/>
      <c r="M364" s="132"/>
      <c r="N364" s="132"/>
      <c r="O364" s="132"/>
      <c r="P364" s="132"/>
      <c r="Q364" s="132"/>
      <c r="R364" s="130"/>
      <c r="S364" s="130"/>
      <c r="T364" s="130"/>
      <c r="U364" s="130"/>
      <c r="V364" s="130"/>
      <c r="W364" s="130"/>
      <c r="X364" s="130"/>
      <c r="Y364" s="133"/>
      <c r="Z364" s="130"/>
      <c r="AA364" s="134"/>
      <c r="AB364" s="130"/>
      <c r="AC364" s="130"/>
      <c r="AD364" s="130"/>
      <c r="AE364" s="130"/>
    </row>
    <row r="365" spans="1:31" ht="14.25" customHeight="1" x14ac:dyDescent="0.3">
      <c r="A365" s="130"/>
      <c r="B365" s="130"/>
      <c r="C365" s="130"/>
      <c r="D365" s="130"/>
      <c r="E365" s="130"/>
      <c r="F365" s="130"/>
      <c r="G365" s="130"/>
      <c r="H365" s="130"/>
      <c r="I365" s="131"/>
      <c r="J365" s="130"/>
      <c r="K365" s="132"/>
      <c r="L365" s="132"/>
      <c r="M365" s="132"/>
      <c r="N365" s="132"/>
      <c r="O365" s="132"/>
      <c r="P365" s="132"/>
      <c r="Q365" s="132"/>
      <c r="R365" s="130"/>
      <c r="S365" s="130"/>
      <c r="T365" s="130"/>
      <c r="U365" s="130"/>
      <c r="V365" s="130"/>
      <c r="W365" s="130"/>
      <c r="X365" s="130"/>
      <c r="Y365" s="133"/>
      <c r="Z365" s="130"/>
      <c r="AA365" s="134"/>
      <c r="AB365" s="130"/>
      <c r="AC365" s="130"/>
      <c r="AD365" s="130"/>
      <c r="AE365" s="130"/>
    </row>
    <row r="366" spans="1:31" ht="14.25" customHeight="1" x14ac:dyDescent="0.3">
      <c r="A366" s="130"/>
      <c r="B366" s="130"/>
      <c r="C366" s="130"/>
      <c r="D366" s="130"/>
      <c r="E366" s="130"/>
      <c r="F366" s="130"/>
      <c r="G366" s="130"/>
      <c r="H366" s="130"/>
      <c r="I366" s="131"/>
      <c r="J366" s="130"/>
      <c r="K366" s="132"/>
      <c r="L366" s="132"/>
      <c r="M366" s="132"/>
      <c r="N366" s="132"/>
      <c r="O366" s="132"/>
      <c r="P366" s="132"/>
      <c r="Q366" s="132"/>
      <c r="R366" s="130"/>
      <c r="S366" s="130"/>
      <c r="T366" s="130"/>
      <c r="U366" s="130"/>
      <c r="V366" s="130"/>
      <c r="W366" s="130"/>
      <c r="X366" s="130"/>
      <c r="Y366" s="133"/>
      <c r="Z366" s="130"/>
      <c r="AA366" s="134"/>
      <c r="AB366" s="130"/>
      <c r="AC366" s="130"/>
      <c r="AD366" s="130"/>
      <c r="AE366" s="130"/>
    </row>
    <row r="367" spans="1:31" ht="14.25" customHeight="1" x14ac:dyDescent="0.3">
      <c r="A367" s="130"/>
      <c r="B367" s="130"/>
      <c r="C367" s="130"/>
      <c r="D367" s="130"/>
      <c r="E367" s="130"/>
      <c r="F367" s="130"/>
      <c r="G367" s="130"/>
      <c r="H367" s="130"/>
      <c r="I367" s="131"/>
      <c r="J367" s="130"/>
      <c r="K367" s="132"/>
      <c r="L367" s="132"/>
      <c r="M367" s="132"/>
      <c r="N367" s="132"/>
      <c r="O367" s="132"/>
      <c r="P367" s="132"/>
      <c r="Q367" s="132"/>
      <c r="R367" s="130"/>
      <c r="S367" s="130"/>
      <c r="T367" s="130"/>
      <c r="U367" s="130"/>
      <c r="V367" s="130"/>
      <c r="W367" s="130"/>
      <c r="X367" s="130"/>
      <c r="Y367" s="133"/>
      <c r="Z367" s="130"/>
      <c r="AA367" s="134"/>
      <c r="AB367" s="130"/>
      <c r="AC367" s="130"/>
      <c r="AD367" s="130"/>
      <c r="AE367" s="130"/>
    </row>
    <row r="368" spans="1:31" ht="14.25" customHeight="1" x14ac:dyDescent="0.3">
      <c r="A368" s="130"/>
      <c r="B368" s="130"/>
      <c r="C368" s="130"/>
      <c r="D368" s="130"/>
      <c r="E368" s="130"/>
      <c r="F368" s="130"/>
      <c r="G368" s="130"/>
      <c r="H368" s="130"/>
      <c r="I368" s="131"/>
      <c r="J368" s="130"/>
      <c r="K368" s="132"/>
      <c r="L368" s="132"/>
      <c r="M368" s="132"/>
      <c r="N368" s="132"/>
      <c r="O368" s="132"/>
      <c r="P368" s="132"/>
      <c r="Q368" s="132"/>
      <c r="R368" s="130"/>
      <c r="S368" s="130"/>
      <c r="T368" s="130"/>
      <c r="U368" s="130"/>
      <c r="V368" s="130"/>
      <c r="W368" s="130"/>
      <c r="X368" s="130"/>
      <c r="Y368" s="133"/>
      <c r="Z368" s="130"/>
      <c r="AA368" s="134"/>
      <c r="AB368" s="130"/>
      <c r="AC368" s="130"/>
      <c r="AD368" s="130"/>
      <c r="AE368" s="130"/>
    </row>
    <row r="369" spans="1:31" ht="14.25" customHeight="1" x14ac:dyDescent="0.3">
      <c r="A369" s="130"/>
      <c r="B369" s="130"/>
      <c r="C369" s="130"/>
      <c r="D369" s="130"/>
      <c r="E369" s="130"/>
      <c r="F369" s="130"/>
      <c r="G369" s="130"/>
      <c r="H369" s="130"/>
      <c r="I369" s="131"/>
      <c r="J369" s="130"/>
      <c r="K369" s="132"/>
      <c r="L369" s="132"/>
      <c r="M369" s="132"/>
      <c r="N369" s="132"/>
      <c r="O369" s="132"/>
      <c r="P369" s="132"/>
      <c r="Q369" s="132"/>
      <c r="R369" s="130"/>
      <c r="S369" s="130"/>
      <c r="T369" s="130"/>
      <c r="U369" s="130"/>
      <c r="V369" s="130"/>
      <c r="W369" s="130"/>
      <c r="X369" s="130"/>
      <c r="Y369" s="133"/>
      <c r="Z369" s="130"/>
      <c r="AA369" s="134"/>
      <c r="AB369" s="130"/>
      <c r="AC369" s="130"/>
      <c r="AD369" s="130"/>
      <c r="AE369" s="130"/>
    </row>
    <row r="370" spans="1:31" ht="14.25" customHeight="1" x14ac:dyDescent="0.3">
      <c r="A370" s="130"/>
      <c r="B370" s="130"/>
      <c r="C370" s="130"/>
      <c r="D370" s="130"/>
      <c r="E370" s="130"/>
      <c r="F370" s="130"/>
      <c r="G370" s="130"/>
      <c r="H370" s="130"/>
      <c r="I370" s="131"/>
      <c r="J370" s="130"/>
      <c r="K370" s="132"/>
      <c r="L370" s="132"/>
      <c r="M370" s="132"/>
      <c r="N370" s="132"/>
      <c r="O370" s="132"/>
      <c r="P370" s="132"/>
      <c r="Q370" s="132"/>
      <c r="R370" s="130"/>
      <c r="S370" s="130"/>
      <c r="T370" s="130"/>
      <c r="U370" s="130"/>
      <c r="V370" s="130"/>
      <c r="W370" s="130"/>
      <c r="X370" s="130"/>
      <c r="Y370" s="133"/>
      <c r="Z370" s="130"/>
      <c r="AA370" s="134"/>
      <c r="AB370" s="130"/>
      <c r="AC370" s="130"/>
      <c r="AD370" s="130"/>
      <c r="AE370" s="130"/>
    </row>
    <row r="371" spans="1:31" ht="14.25" customHeight="1" x14ac:dyDescent="0.3">
      <c r="A371" s="130"/>
      <c r="B371" s="130"/>
      <c r="C371" s="130"/>
      <c r="D371" s="130"/>
      <c r="E371" s="130"/>
      <c r="F371" s="130"/>
      <c r="G371" s="130"/>
      <c r="H371" s="130"/>
      <c r="I371" s="131"/>
      <c r="J371" s="130"/>
      <c r="K371" s="132"/>
      <c r="L371" s="132"/>
      <c r="M371" s="132"/>
      <c r="N371" s="132"/>
      <c r="O371" s="132"/>
      <c r="P371" s="132"/>
      <c r="Q371" s="132"/>
      <c r="R371" s="130"/>
      <c r="S371" s="130"/>
      <c r="T371" s="130"/>
      <c r="U371" s="130"/>
      <c r="V371" s="130"/>
      <c r="W371" s="130"/>
      <c r="X371" s="130"/>
      <c r="Y371" s="133"/>
      <c r="Z371" s="130"/>
      <c r="AA371" s="134"/>
      <c r="AB371" s="130"/>
      <c r="AC371" s="130"/>
      <c r="AD371" s="130"/>
      <c r="AE371" s="130"/>
    </row>
    <row r="372" spans="1:31" ht="14.25" customHeight="1" x14ac:dyDescent="0.3">
      <c r="A372" s="130"/>
      <c r="B372" s="130"/>
      <c r="C372" s="130"/>
      <c r="D372" s="130"/>
      <c r="E372" s="130"/>
      <c r="F372" s="130"/>
      <c r="G372" s="130"/>
      <c r="H372" s="130"/>
      <c r="I372" s="131"/>
      <c r="J372" s="130"/>
      <c r="K372" s="132"/>
      <c r="L372" s="132"/>
      <c r="M372" s="132"/>
      <c r="N372" s="132"/>
      <c r="O372" s="132"/>
      <c r="P372" s="132"/>
      <c r="Q372" s="132"/>
      <c r="R372" s="130"/>
      <c r="S372" s="130"/>
      <c r="T372" s="130"/>
      <c r="U372" s="130"/>
      <c r="V372" s="130"/>
      <c r="W372" s="130"/>
      <c r="X372" s="130"/>
      <c r="Y372" s="133"/>
      <c r="Z372" s="130"/>
      <c r="AA372" s="134"/>
      <c r="AB372" s="130"/>
      <c r="AC372" s="130"/>
      <c r="AD372" s="130"/>
      <c r="AE372" s="130"/>
    </row>
    <row r="373" spans="1:31" ht="14.25" customHeight="1" x14ac:dyDescent="0.3">
      <c r="A373" s="130"/>
      <c r="B373" s="130"/>
      <c r="C373" s="130"/>
      <c r="D373" s="130"/>
      <c r="E373" s="130"/>
      <c r="F373" s="130"/>
      <c r="G373" s="130"/>
      <c r="H373" s="130"/>
      <c r="I373" s="131"/>
      <c r="J373" s="130"/>
      <c r="K373" s="132"/>
      <c r="L373" s="132"/>
      <c r="M373" s="132"/>
      <c r="N373" s="132"/>
      <c r="O373" s="132"/>
      <c r="P373" s="132"/>
      <c r="Q373" s="132"/>
      <c r="R373" s="130"/>
      <c r="S373" s="130"/>
      <c r="T373" s="130"/>
      <c r="U373" s="130"/>
      <c r="V373" s="130"/>
      <c r="W373" s="130"/>
      <c r="X373" s="130"/>
      <c r="Y373" s="133"/>
      <c r="Z373" s="130"/>
      <c r="AA373" s="134"/>
      <c r="AB373" s="130"/>
      <c r="AC373" s="130"/>
      <c r="AD373" s="130"/>
      <c r="AE373" s="130"/>
    </row>
    <row r="374" spans="1:31" ht="14.25" customHeight="1" x14ac:dyDescent="0.3">
      <c r="A374" s="130"/>
      <c r="B374" s="130"/>
      <c r="C374" s="130"/>
      <c r="D374" s="130"/>
      <c r="E374" s="130"/>
      <c r="F374" s="130"/>
      <c r="G374" s="130"/>
      <c r="H374" s="130"/>
      <c r="I374" s="131"/>
      <c r="J374" s="130"/>
      <c r="K374" s="132"/>
      <c r="L374" s="132"/>
      <c r="M374" s="132"/>
      <c r="N374" s="132"/>
      <c r="O374" s="132"/>
      <c r="P374" s="132"/>
      <c r="Q374" s="132"/>
      <c r="R374" s="130"/>
      <c r="S374" s="130"/>
      <c r="T374" s="130"/>
      <c r="U374" s="130"/>
      <c r="V374" s="130"/>
      <c r="W374" s="130"/>
      <c r="X374" s="130"/>
      <c r="Y374" s="133"/>
      <c r="Z374" s="130"/>
      <c r="AA374" s="134"/>
      <c r="AB374" s="130"/>
      <c r="AC374" s="130"/>
      <c r="AD374" s="130"/>
      <c r="AE374" s="130"/>
    </row>
    <row r="375" spans="1:31" ht="14.25" customHeight="1" x14ac:dyDescent="0.3">
      <c r="A375" s="130"/>
      <c r="B375" s="130"/>
      <c r="C375" s="130"/>
      <c r="D375" s="130"/>
      <c r="E375" s="130"/>
      <c r="F375" s="130"/>
      <c r="G375" s="130"/>
      <c r="H375" s="130"/>
      <c r="I375" s="131"/>
      <c r="J375" s="130"/>
      <c r="K375" s="132"/>
      <c r="L375" s="132"/>
      <c r="M375" s="132"/>
      <c r="N375" s="132"/>
      <c r="O375" s="132"/>
      <c r="P375" s="132"/>
      <c r="Q375" s="132"/>
      <c r="R375" s="130"/>
      <c r="S375" s="130"/>
      <c r="T375" s="130"/>
      <c r="U375" s="130"/>
      <c r="V375" s="130"/>
      <c r="W375" s="130"/>
      <c r="X375" s="130"/>
      <c r="Y375" s="133"/>
      <c r="Z375" s="130"/>
      <c r="AA375" s="134"/>
      <c r="AB375" s="130"/>
      <c r="AC375" s="130"/>
      <c r="AD375" s="130"/>
      <c r="AE375" s="130"/>
    </row>
    <row r="376" spans="1:31" ht="14.25" customHeight="1" x14ac:dyDescent="0.3">
      <c r="A376" s="130"/>
      <c r="B376" s="130"/>
      <c r="C376" s="130"/>
      <c r="D376" s="130"/>
      <c r="E376" s="130"/>
      <c r="F376" s="130"/>
      <c r="G376" s="130"/>
      <c r="H376" s="130"/>
      <c r="I376" s="131"/>
      <c r="J376" s="130"/>
      <c r="K376" s="132"/>
      <c r="L376" s="132"/>
      <c r="M376" s="132"/>
      <c r="N376" s="132"/>
      <c r="O376" s="132"/>
      <c r="P376" s="132"/>
      <c r="Q376" s="132"/>
      <c r="R376" s="130"/>
      <c r="S376" s="130"/>
      <c r="T376" s="130"/>
      <c r="U376" s="130"/>
      <c r="V376" s="130"/>
      <c r="W376" s="130"/>
      <c r="X376" s="130"/>
      <c r="Y376" s="133"/>
      <c r="Z376" s="130"/>
      <c r="AA376" s="134"/>
      <c r="AB376" s="130"/>
      <c r="AC376" s="130"/>
      <c r="AD376" s="130"/>
      <c r="AE376" s="130"/>
    </row>
    <row r="377" spans="1:31" ht="14.25" customHeight="1" x14ac:dyDescent="0.3">
      <c r="A377" s="130"/>
      <c r="B377" s="130"/>
      <c r="C377" s="130"/>
      <c r="D377" s="130"/>
      <c r="E377" s="130"/>
      <c r="F377" s="130"/>
      <c r="G377" s="130"/>
      <c r="H377" s="130"/>
      <c r="I377" s="131"/>
      <c r="J377" s="130"/>
      <c r="K377" s="132"/>
      <c r="L377" s="132"/>
      <c r="M377" s="132"/>
      <c r="N377" s="132"/>
      <c r="O377" s="132"/>
      <c r="P377" s="132"/>
      <c r="Q377" s="132"/>
      <c r="R377" s="130"/>
      <c r="S377" s="130"/>
      <c r="T377" s="130"/>
      <c r="U377" s="130"/>
      <c r="V377" s="130"/>
      <c r="W377" s="130"/>
      <c r="X377" s="130"/>
      <c r="Y377" s="133"/>
      <c r="Z377" s="130"/>
      <c r="AA377" s="134"/>
      <c r="AB377" s="130"/>
      <c r="AC377" s="130"/>
      <c r="AD377" s="130"/>
      <c r="AE377" s="130"/>
    </row>
    <row r="378" spans="1:31" ht="14.25" customHeight="1" x14ac:dyDescent="0.3">
      <c r="A378" s="130"/>
      <c r="B378" s="130"/>
      <c r="C378" s="130"/>
      <c r="D378" s="130"/>
      <c r="E378" s="130"/>
      <c r="F378" s="130"/>
      <c r="G378" s="130"/>
      <c r="H378" s="130"/>
      <c r="I378" s="131"/>
      <c r="J378" s="130"/>
      <c r="K378" s="132"/>
      <c r="L378" s="132"/>
      <c r="M378" s="132"/>
      <c r="N378" s="132"/>
      <c r="O378" s="132"/>
      <c r="P378" s="132"/>
      <c r="Q378" s="132"/>
      <c r="R378" s="130"/>
      <c r="S378" s="130"/>
      <c r="T378" s="130"/>
      <c r="U378" s="130"/>
      <c r="V378" s="130"/>
      <c r="W378" s="130"/>
      <c r="X378" s="130"/>
      <c r="Y378" s="133"/>
      <c r="Z378" s="130"/>
      <c r="AA378" s="134"/>
      <c r="AB378" s="130"/>
      <c r="AC378" s="130"/>
      <c r="AD378" s="130"/>
      <c r="AE378" s="130"/>
    </row>
    <row r="379" spans="1:31" ht="14.25" customHeight="1" x14ac:dyDescent="0.3">
      <c r="A379" s="130"/>
      <c r="B379" s="130"/>
      <c r="C379" s="130"/>
      <c r="D379" s="130"/>
      <c r="E379" s="130"/>
      <c r="F379" s="130"/>
      <c r="G379" s="130"/>
      <c r="H379" s="130"/>
      <c r="I379" s="131"/>
      <c r="J379" s="130"/>
      <c r="K379" s="132"/>
      <c r="L379" s="132"/>
      <c r="M379" s="132"/>
      <c r="N379" s="132"/>
      <c r="O379" s="132"/>
      <c r="P379" s="132"/>
      <c r="Q379" s="132"/>
      <c r="R379" s="130"/>
      <c r="S379" s="130"/>
      <c r="T379" s="130"/>
      <c r="U379" s="130"/>
      <c r="V379" s="130"/>
      <c r="W379" s="130"/>
      <c r="X379" s="130"/>
      <c r="Y379" s="133"/>
      <c r="Z379" s="130"/>
      <c r="AA379" s="134"/>
      <c r="AB379" s="130"/>
      <c r="AC379" s="130"/>
      <c r="AD379" s="130"/>
      <c r="AE379" s="130"/>
    </row>
    <row r="380" spans="1:31" ht="14.25" customHeight="1" x14ac:dyDescent="0.3">
      <c r="A380" s="130"/>
      <c r="B380" s="130"/>
      <c r="C380" s="130"/>
      <c r="D380" s="130"/>
      <c r="E380" s="130"/>
      <c r="F380" s="130"/>
      <c r="G380" s="130"/>
      <c r="H380" s="130"/>
      <c r="I380" s="131"/>
      <c r="J380" s="130"/>
      <c r="K380" s="132"/>
      <c r="L380" s="132"/>
      <c r="M380" s="132"/>
      <c r="N380" s="132"/>
      <c r="O380" s="132"/>
      <c r="P380" s="132"/>
      <c r="Q380" s="132"/>
      <c r="R380" s="130"/>
      <c r="S380" s="130"/>
      <c r="T380" s="130"/>
      <c r="U380" s="130"/>
      <c r="V380" s="130"/>
      <c r="W380" s="130"/>
      <c r="X380" s="130"/>
      <c r="Y380" s="133"/>
      <c r="Z380" s="130"/>
      <c r="AA380" s="134"/>
      <c r="AB380" s="130"/>
      <c r="AC380" s="130"/>
      <c r="AD380" s="130"/>
      <c r="AE380" s="130"/>
    </row>
    <row r="381" spans="1:31" ht="14.25" customHeight="1" x14ac:dyDescent="0.3">
      <c r="A381" s="130"/>
      <c r="B381" s="130"/>
      <c r="C381" s="130"/>
      <c r="D381" s="130"/>
      <c r="E381" s="130"/>
      <c r="F381" s="130"/>
      <c r="G381" s="130"/>
      <c r="H381" s="130"/>
      <c r="I381" s="131"/>
      <c r="J381" s="130"/>
      <c r="K381" s="132"/>
      <c r="L381" s="132"/>
      <c r="M381" s="132"/>
      <c r="N381" s="132"/>
      <c r="O381" s="132"/>
      <c r="P381" s="132"/>
      <c r="Q381" s="132"/>
      <c r="R381" s="130"/>
      <c r="S381" s="130"/>
      <c r="T381" s="130"/>
      <c r="U381" s="130"/>
      <c r="V381" s="130"/>
      <c r="W381" s="130"/>
      <c r="X381" s="130"/>
      <c r="Y381" s="133"/>
      <c r="Z381" s="130"/>
      <c r="AA381" s="134"/>
      <c r="AB381" s="130"/>
      <c r="AC381" s="130"/>
      <c r="AD381" s="130"/>
      <c r="AE381" s="130"/>
    </row>
    <row r="382" spans="1:31" ht="14.25" customHeight="1" x14ac:dyDescent="0.3">
      <c r="A382" s="130"/>
      <c r="B382" s="130"/>
      <c r="C382" s="130"/>
      <c r="D382" s="130"/>
      <c r="E382" s="130"/>
      <c r="F382" s="130"/>
      <c r="G382" s="130"/>
      <c r="H382" s="130"/>
      <c r="I382" s="131"/>
      <c r="J382" s="130"/>
      <c r="K382" s="132"/>
      <c r="L382" s="132"/>
      <c r="M382" s="132"/>
      <c r="N382" s="132"/>
      <c r="O382" s="132"/>
      <c r="P382" s="132"/>
      <c r="Q382" s="132"/>
      <c r="R382" s="130"/>
      <c r="S382" s="130"/>
      <c r="T382" s="130"/>
      <c r="U382" s="130"/>
      <c r="V382" s="130"/>
      <c r="W382" s="130"/>
      <c r="X382" s="130"/>
      <c r="Y382" s="133"/>
      <c r="Z382" s="130"/>
      <c r="AA382" s="134"/>
      <c r="AB382" s="130"/>
      <c r="AC382" s="130"/>
      <c r="AD382" s="130"/>
      <c r="AE382" s="130"/>
    </row>
    <row r="383" spans="1:31" ht="14.25" customHeight="1" x14ac:dyDescent="0.3">
      <c r="A383" s="130"/>
      <c r="B383" s="130"/>
      <c r="C383" s="130"/>
      <c r="D383" s="130"/>
      <c r="E383" s="130"/>
      <c r="F383" s="130"/>
      <c r="G383" s="130"/>
      <c r="H383" s="130"/>
      <c r="I383" s="131"/>
      <c r="J383" s="130"/>
      <c r="K383" s="132"/>
      <c r="L383" s="132"/>
      <c r="M383" s="132"/>
      <c r="N383" s="132"/>
      <c r="O383" s="132"/>
      <c r="P383" s="132"/>
      <c r="Q383" s="132"/>
      <c r="R383" s="130"/>
      <c r="S383" s="130"/>
      <c r="T383" s="130"/>
      <c r="U383" s="130"/>
      <c r="V383" s="130"/>
      <c r="W383" s="130"/>
      <c r="X383" s="130"/>
      <c r="Y383" s="133"/>
      <c r="Z383" s="130"/>
      <c r="AA383" s="134"/>
      <c r="AB383" s="130"/>
      <c r="AC383" s="130"/>
      <c r="AD383" s="130"/>
      <c r="AE383" s="130"/>
    </row>
    <row r="384" spans="1:31" ht="14.25" customHeight="1" x14ac:dyDescent="0.3">
      <c r="A384" s="130"/>
      <c r="B384" s="130"/>
      <c r="C384" s="130"/>
      <c r="D384" s="130"/>
      <c r="E384" s="130"/>
      <c r="F384" s="130"/>
      <c r="G384" s="130"/>
      <c r="H384" s="130"/>
      <c r="I384" s="131"/>
      <c r="J384" s="130"/>
      <c r="K384" s="132"/>
      <c r="L384" s="132"/>
      <c r="M384" s="132"/>
      <c r="N384" s="132"/>
      <c r="O384" s="132"/>
      <c r="P384" s="132"/>
      <c r="Q384" s="132"/>
      <c r="R384" s="130"/>
      <c r="S384" s="130"/>
      <c r="T384" s="130"/>
      <c r="U384" s="130"/>
      <c r="V384" s="130"/>
      <c r="W384" s="130"/>
      <c r="X384" s="130"/>
      <c r="Y384" s="133"/>
      <c r="Z384" s="130"/>
      <c r="AA384" s="134"/>
      <c r="AB384" s="130"/>
      <c r="AC384" s="130"/>
      <c r="AD384" s="130"/>
      <c r="AE384" s="130"/>
    </row>
    <row r="385" spans="1:31" ht="14.25" customHeight="1" x14ac:dyDescent="0.3">
      <c r="A385" s="130"/>
      <c r="B385" s="130"/>
      <c r="C385" s="130"/>
      <c r="D385" s="130"/>
      <c r="E385" s="130"/>
      <c r="F385" s="130"/>
      <c r="G385" s="130"/>
      <c r="H385" s="130"/>
      <c r="I385" s="131"/>
      <c r="J385" s="130"/>
      <c r="K385" s="132"/>
      <c r="L385" s="132"/>
      <c r="M385" s="132"/>
      <c r="N385" s="132"/>
      <c r="O385" s="132"/>
      <c r="P385" s="132"/>
      <c r="Q385" s="132"/>
      <c r="R385" s="130"/>
      <c r="S385" s="130"/>
      <c r="T385" s="130"/>
      <c r="U385" s="130"/>
      <c r="V385" s="130"/>
      <c r="W385" s="130"/>
      <c r="X385" s="130"/>
      <c r="Y385" s="133"/>
      <c r="Z385" s="130"/>
      <c r="AA385" s="134"/>
      <c r="AB385" s="130"/>
      <c r="AC385" s="130"/>
      <c r="AD385" s="130"/>
      <c r="AE385" s="130"/>
    </row>
    <row r="386" spans="1:31" ht="14.25" customHeight="1" x14ac:dyDescent="0.3">
      <c r="A386" s="130"/>
      <c r="B386" s="130"/>
      <c r="C386" s="130"/>
      <c r="D386" s="130"/>
      <c r="E386" s="130"/>
      <c r="F386" s="130"/>
      <c r="G386" s="130"/>
      <c r="H386" s="130"/>
      <c r="I386" s="131"/>
      <c r="J386" s="130"/>
      <c r="K386" s="132"/>
      <c r="L386" s="132"/>
      <c r="M386" s="132"/>
      <c r="N386" s="132"/>
      <c r="O386" s="132"/>
      <c r="P386" s="132"/>
      <c r="Q386" s="132"/>
      <c r="R386" s="130"/>
      <c r="S386" s="130"/>
      <c r="T386" s="130"/>
      <c r="U386" s="130"/>
      <c r="V386" s="130"/>
      <c r="W386" s="130"/>
      <c r="X386" s="130"/>
      <c r="Y386" s="133"/>
      <c r="Z386" s="130"/>
      <c r="AA386" s="134"/>
      <c r="AB386" s="130"/>
      <c r="AC386" s="130"/>
      <c r="AD386" s="130"/>
      <c r="AE386" s="130"/>
    </row>
    <row r="387" spans="1:31" ht="14.25" customHeight="1" x14ac:dyDescent="0.3">
      <c r="A387" s="130"/>
      <c r="B387" s="130"/>
      <c r="C387" s="130"/>
      <c r="D387" s="130"/>
      <c r="E387" s="130"/>
      <c r="F387" s="130"/>
      <c r="G387" s="130"/>
      <c r="H387" s="130"/>
      <c r="I387" s="131"/>
      <c r="J387" s="130"/>
      <c r="K387" s="132"/>
      <c r="L387" s="132"/>
      <c r="M387" s="132"/>
      <c r="N387" s="132"/>
      <c r="O387" s="132"/>
      <c r="P387" s="132"/>
      <c r="Q387" s="132"/>
      <c r="R387" s="130"/>
      <c r="S387" s="130"/>
      <c r="T387" s="130"/>
      <c r="U387" s="130"/>
      <c r="V387" s="130"/>
      <c r="W387" s="130"/>
      <c r="X387" s="130"/>
      <c r="Y387" s="133"/>
      <c r="Z387" s="130"/>
      <c r="AA387" s="134"/>
      <c r="AB387" s="130"/>
      <c r="AC387" s="130"/>
      <c r="AD387" s="130"/>
      <c r="AE387" s="130"/>
    </row>
    <row r="388" spans="1:31" ht="14.25" customHeight="1" x14ac:dyDescent="0.3">
      <c r="A388" s="130"/>
      <c r="B388" s="130"/>
      <c r="C388" s="130"/>
      <c r="D388" s="130"/>
      <c r="E388" s="130"/>
      <c r="F388" s="130"/>
      <c r="G388" s="130"/>
      <c r="H388" s="130"/>
      <c r="I388" s="131"/>
      <c r="J388" s="130"/>
      <c r="K388" s="132"/>
      <c r="L388" s="132"/>
      <c r="M388" s="132"/>
      <c r="N388" s="132"/>
      <c r="O388" s="132"/>
      <c r="P388" s="132"/>
      <c r="Q388" s="132"/>
      <c r="R388" s="130"/>
      <c r="S388" s="130"/>
      <c r="T388" s="130"/>
      <c r="U388" s="130"/>
      <c r="V388" s="130"/>
      <c r="W388" s="130"/>
      <c r="X388" s="130"/>
      <c r="Y388" s="133"/>
      <c r="Z388" s="130"/>
      <c r="AA388" s="134"/>
      <c r="AB388" s="130"/>
      <c r="AC388" s="130"/>
      <c r="AD388" s="130"/>
      <c r="AE388" s="130"/>
    </row>
    <row r="389" spans="1:31" ht="14.25" customHeight="1" x14ac:dyDescent="0.3">
      <c r="A389" s="130"/>
      <c r="B389" s="130"/>
      <c r="C389" s="130"/>
      <c r="D389" s="130"/>
      <c r="E389" s="130"/>
      <c r="F389" s="130"/>
      <c r="G389" s="130"/>
      <c r="H389" s="130"/>
      <c r="I389" s="131"/>
      <c r="J389" s="130"/>
      <c r="K389" s="132"/>
      <c r="L389" s="132"/>
      <c r="M389" s="132"/>
      <c r="N389" s="132"/>
      <c r="O389" s="132"/>
      <c r="P389" s="132"/>
      <c r="Q389" s="132"/>
      <c r="R389" s="130"/>
      <c r="S389" s="130"/>
      <c r="T389" s="130"/>
      <c r="U389" s="130"/>
      <c r="V389" s="130"/>
      <c r="W389" s="130"/>
      <c r="X389" s="130"/>
      <c r="Y389" s="133"/>
      <c r="Z389" s="130"/>
      <c r="AA389" s="134"/>
      <c r="AB389" s="130"/>
      <c r="AC389" s="130"/>
      <c r="AD389" s="130"/>
      <c r="AE389" s="130"/>
    </row>
    <row r="390" spans="1:31" ht="14.25" customHeight="1" x14ac:dyDescent="0.3">
      <c r="A390" s="130"/>
      <c r="B390" s="130"/>
      <c r="C390" s="130"/>
      <c r="D390" s="130"/>
      <c r="E390" s="130"/>
      <c r="F390" s="130"/>
      <c r="G390" s="130"/>
      <c r="H390" s="130"/>
      <c r="I390" s="131"/>
      <c r="J390" s="130"/>
      <c r="K390" s="132"/>
      <c r="L390" s="132"/>
      <c r="M390" s="132"/>
      <c r="N390" s="132"/>
      <c r="O390" s="132"/>
      <c r="P390" s="132"/>
      <c r="Q390" s="132"/>
      <c r="R390" s="130"/>
      <c r="S390" s="130"/>
      <c r="T390" s="130"/>
      <c r="U390" s="130"/>
      <c r="V390" s="130"/>
      <c r="W390" s="130"/>
      <c r="X390" s="130"/>
      <c r="Y390" s="133"/>
      <c r="Z390" s="130"/>
      <c r="AA390" s="134"/>
      <c r="AB390" s="130"/>
      <c r="AC390" s="130"/>
      <c r="AD390" s="130"/>
      <c r="AE390" s="130"/>
    </row>
    <row r="391" spans="1:31" ht="14.25" customHeight="1" x14ac:dyDescent="0.3">
      <c r="A391" s="130"/>
      <c r="B391" s="130"/>
      <c r="C391" s="130"/>
      <c r="D391" s="130"/>
      <c r="E391" s="130"/>
      <c r="F391" s="130"/>
      <c r="G391" s="130"/>
      <c r="H391" s="130"/>
      <c r="I391" s="131"/>
      <c r="J391" s="130"/>
      <c r="K391" s="132"/>
      <c r="L391" s="132"/>
      <c r="M391" s="132"/>
      <c r="N391" s="132"/>
      <c r="O391" s="132"/>
      <c r="P391" s="132"/>
      <c r="Q391" s="132"/>
      <c r="R391" s="130"/>
      <c r="S391" s="130"/>
      <c r="T391" s="130"/>
      <c r="U391" s="130"/>
      <c r="V391" s="130"/>
      <c r="W391" s="130"/>
      <c r="X391" s="130"/>
      <c r="Y391" s="133"/>
      <c r="Z391" s="130"/>
      <c r="AA391" s="134"/>
      <c r="AB391" s="130"/>
      <c r="AC391" s="130"/>
      <c r="AD391" s="130"/>
      <c r="AE391" s="130"/>
    </row>
    <row r="392" spans="1:31" ht="14.25" customHeight="1" x14ac:dyDescent="0.3">
      <c r="A392" s="130"/>
      <c r="B392" s="130"/>
      <c r="C392" s="130"/>
      <c r="D392" s="130"/>
      <c r="E392" s="130"/>
      <c r="F392" s="130"/>
      <c r="G392" s="130"/>
      <c r="H392" s="130"/>
      <c r="I392" s="131"/>
      <c r="J392" s="130"/>
      <c r="K392" s="132"/>
      <c r="L392" s="132"/>
      <c r="M392" s="132"/>
      <c r="N392" s="132"/>
      <c r="O392" s="132"/>
      <c r="P392" s="132"/>
      <c r="Q392" s="132"/>
      <c r="R392" s="130"/>
      <c r="S392" s="130"/>
      <c r="T392" s="130"/>
      <c r="U392" s="130"/>
      <c r="V392" s="130"/>
      <c r="W392" s="130"/>
      <c r="X392" s="130"/>
      <c r="Y392" s="133"/>
      <c r="Z392" s="130"/>
      <c r="AA392" s="134"/>
      <c r="AB392" s="130"/>
      <c r="AC392" s="130"/>
      <c r="AD392" s="130"/>
      <c r="AE392" s="130"/>
    </row>
    <row r="393" spans="1:31" ht="14.25" customHeight="1" x14ac:dyDescent="0.3">
      <c r="A393" s="130"/>
      <c r="B393" s="130"/>
      <c r="C393" s="130"/>
      <c r="D393" s="130"/>
      <c r="E393" s="130"/>
      <c r="F393" s="130"/>
      <c r="G393" s="130"/>
      <c r="H393" s="130"/>
      <c r="I393" s="131"/>
      <c r="J393" s="130"/>
      <c r="K393" s="132"/>
      <c r="L393" s="132"/>
      <c r="M393" s="132"/>
      <c r="N393" s="132"/>
      <c r="O393" s="132"/>
      <c r="P393" s="132"/>
      <c r="Q393" s="132"/>
      <c r="R393" s="130"/>
      <c r="S393" s="130"/>
      <c r="T393" s="130"/>
      <c r="U393" s="130"/>
      <c r="V393" s="130"/>
      <c r="W393" s="130"/>
      <c r="X393" s="130"/>
      <c r="Y393" s="133"/>
      <c r="Z393" s="130"/>
      <c r="AA393" s="134"/>
      <c r="AB393" s="130"/>
      <c r="AC393" s="130"/>
      <c r="AD393" s="130"/>
      <c r="AE393" s="130"/>
    </row>
    <row r="394" spans="1:31" ht="14.25" customHeight="1" x14ac:dyDescent="0.3">
      <c r="A394" s="130"/>
      <c r="B394" s="130"/>
      <c r="C394" s="130"/>
      <c r="D394" s="130"/>
      <c r="E394" s="130"/>
      <c r="F394" s="130"/>
      <c r="G394" s="130"/>
      <c r="H394" s="130"/>
      <c r="I394" s="131"/>
      <c r="J394" s="130"/>
      <c r="K394" s="132"/>
      <c r="L394" s="132"/>
      <c r="M394" s="132"/>
      <c r="N394" s="132"/>
      <c r="O394" s="132"/>
      <c r="P394" s="132"/>
      <c r="Q394" s="132"/>
      <c r="R394" s="130"/>
      <c r="S394" s="130"/>
      <c r="T394" s="130"/>
      <c r="U394" s="130"/>
      <c r="V394" s="130"/>
      <c r="W394" s="130"/>
      <c r="X394" s="130"/>
      <c r="Y394" s="133"/>
      <c r="Z394" s="130"/>
      <c r="AA394" s="134"/>
      <c r="AB394" s="130"/>
      <c r="AC394" s="130"/>
      <c r="AD394" s="130"/>
      <c r="AE394" s="130"/>
    </row>
    <row r="395" spans="1:31" ht="14.25" customHeight="1" x14ac:dyDescent="0.3">
      <c r="A395" s="130"/>
      <c r="B395" s="130"/>
      <c r="C395" s="130"/>
      <c r="D395" s="130"/>
      <c r="E395" s="130"/>
      <c r="F395" s="130"/>
      <c r="G395" s="130"/>
      <c r="H395" s="130"/>
      <c r="I395" s="131"/>
      <c r="J395" s="130"/>
      <c r="K395" s="132"/>
      <c r="L395" s="132"/>
      <c r="M395" s="132"/>
      <c r="N395" s="132"/>
      <c r="O395" s="132"/>
      <c r="P395" s="132"/>
      <c r="Q395" s="132"/>
      <c r="R395" s="130"/>
      <c r="S395" s="130"/>
      <c r="T395" s="130"/>
      <c r="U395" s="130"/>
      <c r="V395" s="130"/>
      <c r="W395" s="130"/>
      <c r="X395" s="130"/>
      <c r="Y395" s="133"/>
      <c r="Z395" s="130"/>
      <c r="AA395" s="134"/>
      <c r="AB395" s="130"/>
      <c r="AC395" s="130"/>
      <c r="AD395" s="130"/>
      <c r="AE395" s="130"/>
    </row>
    <row r="396" spans="1:31" ht="14.25" customHeight="1" x14ac:dyDescent="0.3">
      <c r="A396" s="130"/>
      <c r="B396" s="130"/>
      <c r="C396" s="130"/>
      <c r="D396" s="130"/>
      <c r="E396" s="130"/>
      <c r="F396" s="130"/>
      <c r="G396" s="130"/>
      <c r="H396" s="130"/>
      <c r="I396" s="131"/>
      <c r="J396" s="130"/>
      <c r="K396" s="132"/>
      <c r="L396" s="132"/>
      <c r="M396" s="132"/>
      <c r="N396" s="132"/>
      <c r="O396" s="132"/>
      <c r="P396" s="132"/>
      <c r="Q396" s="132"/>
      <c r="R396" s="130"/>
      <c r="S396" s="130"/>
      <c r="T396" s="130"/>
      <c r="U396" s="130"/>
      <c r="V396" s="130"/>
      <c r="W396" s="130"/>
      <c r="X396" s="130"/>
      <c r="Y396" s="133"/>
      <c r="Z396" s="130"/>
      <c r="AA396" s="134"/>
      <c r="AB396" s="130"/>
      <c r="AC396" s="130"/>
      <c r="AD396" s="130"/>
      <c r="AE396" s="130"/>
    </row>
    <row r="397" spans="1:31" ht="14.25" customHeight="1" x14ac:dyDescent="0.3">
      <c r="A397" s="130"/>
      <c r="B397" s="130"/>
      <c r="C397" s="130"/>
      <c r="D397" s="130"/>
      <c r="E397" s="130"/>
      <c r="F397" s="130"/>
      <c r="G397" s="130"/>
      <c r="H397" s="130"/>
      <c r="I397" s="131"/>
      <c r="J397" s="130"/>
      <c r="K397" s="132"/>
      <c r="L397" s="132"/>
      <c r="M397" s="132"/>
      <c r="N397" s="132"/>
      <c r="O397" s="132"/>
      <c r="P397" s="132"/>
      <c r="Q397" s="132"/>
      <c r="R397" s="130"/>
      <c r="S397" s="130"/>
      <c r="T397" s="130"/>
      <c r="U397" s="130"/>
      <c r="V397" s="130"/>
      <c r="W397" s="130"/>
      <c r="X397" s="130"/>
      <c r="Y397" s="133"/>
      <c r="Z397" s="130"/>
      <c r="AA397" s="134"/>
      <c r="AB397" s="130"/>
      <c r="AC397" s="130"/>
      <c r="AD397" s="130"/>
      <c r="AE397" s="130"/>
    </row>
    <row r="398" spans="1:31" ht="14.25" customHeight="1" x14ac:dyDescent="0.3">
      <c r="A398" s="130"/>
      <c r="B398" s="130"/>
      <c r="C398" s="130"/>
      <c r="D398" s="130"/>
      <c r="E398" s="130"/>
      <c r="F398" s="130"/>
      <c r="G398" s="130"/>
      <c r="H398" s="130"/>
      <c r="I398" s="131"/>
      <c r="J398" s="130"/>
      <c r="K398" s="132"/>
      <c r="L398" s="132"/>
      <c r="M398" s="132"/>
      <c r="N398" s="132"/>
      <c r="O398" s="132"/>
      <c r="P398" s="132"/>
      <c r="Q398" s="132"/>
      <c r="R398" s="130"/>
      <c r="S398" s="130"/>
      <c r="T398" s="130"/>
      <c r="U398" s="130"/>
      <c r="V398" s="130"/>
      <c r="W398" s="130"/>
      <c r="X398" s="130"/>
      <c r="Y398" s="133"/>
      <c r="Z398" s="130"/>
      <c r="AA398" s="134"/>
      <c r="AB398" s="130"/>
      <c r="AC398" s="130"/>
      <c r="AD398" s="130"/>
      <c r="AE398" s="130"/>
    </row>
    <row r="399" spans="1:31" ht="14.25" customHeight="1" x14ac:dyDescent="0.3">
      <c r="A399" s="130"/>
      <c r="B399" s="130"/>
      <c r="C399" s="130"/>
      <c r="D399" s="130"/>
      <c r="E399" s="130"/>
      <c r="F399" s="130"/>
      <c r="G399" s="130"/>
      <c r="H399" s="130"/>
      <c r="I399" s="131"/>
      <c r="J399" s="130"/>
      <c r="K399" s="132"/>
      <c r="L399" s="132"/>
      <c r="M399" s="132"/>
      <c r="N399" s="132"/>
      <c r="O399" s="132"/>
      <c r="P399" s="132"/>
      <c r="Q399" s="132"/>
      <c r="R399" s="130"/>
      <c r="S399" s="130"/>
      <c r="T399" s="130"/>
      <c r="U399" s="130"/>
      <c r="V399" s="130"/>
      <c r="W399" s="130"/>
      <c r="X399" s="130"/>
      <c r="Y399" s="133"/>
      <c r="Z399" s="130"/>
      <c r="AA399" s="134"/>
      <c r="AB399" s="130"/>
      <c r="AC399" s="130"/>
      <c r="AD399" s="130"/>
      <c r="AE399" s="130"/>
    </row>
    <row r="400" spans="1:31" ht="14.25" customHeight="1" x14ac:dyDescent="0.3">
      <c r="A400" s="130"/>
      <c r="B400" s="130"/>
      <c r="C400" s="130"/>
      <c r="D400" s="130"/>
      <c r="E400" s="130"/>
      <c r="F400" s="130"/>
      <c r="G400" s="130"/>
      <c r="H400" s="130"/>
      <c r="I400" s="131"/>
      <c r="J400" s="130"/>
      <c r="K400" s="132"/>
      <c r="L400" s="132"/>
      <c r="M400" s="132"/>
      <c r="N400" s="132"/>
      <c r="O400" s="132"/>
      <c r="P400" s="132"/>
      <c r="Q400" s="132"/>
      <c r="R400" s="130"/>
      <c r="S400" s="130"/>
      <c r="T400" s="130"/>
      <c r="U400" s="130"/>
      <c r="V400" s="130"/>
      <c r="W400" s="130"/>
      <c r="X400" s="130"/>
      <c r="Y400" s="133"/>
      <c r="Z400" s="130"/>
      <c r="AA400" s="134"/>
      <c r="AB400" s="130"/>
      <c r="AC400" s="130"/>
      <c r="AD400" s="130"/>
      <c r="AE400" s="130"/>
    </row>
    <row r="401" spans="1:31" ht="14.25" customHeight="1" x14ac:dyDescent="0.3">
      <c r="A401" s="130"/>
      <c r="B401" s="130"/>
      <c r="C401" s="130"/>
      <c r="D401" s="130"/>
      <c r="E401" s="130"/>
      <c r="F401" s="130"/>
      <c r="G401" s="130"/>
      <c r="H401" s="130"/>
      <c r="I401" s="131"/>
      <c r="J401" s="130"/>
      <c r="K401" s="132"/>
      <c r="L401" s="132"/>
      <c r="M401" s="132"/>
      <c r="N401" s="132"/>
      <c r="O401" s="132"/>
      <c r="P401" s="132"/>
      <c r="Q401" s="132"/>
      <c r="R401" s="130"/>
      <c r="S401" s="130"/>
      <c r="T401" s="130"/>
      <c r="U401" s="130"/>
      <c r="V401" s="130"/>
      <c r="W401" s="130"/>
      <c r="X401" s="130"/>
      <c r="Y401" s="133"/>
      <c r="Z401" s="130"/>
      <c r="AA401" s="134"/>
      <c r="AB401" s="130"/>
      <c r="AC401" s="130"/>
      <c r="AD401" s="130"/>
      <c r="AE401" s="130"/>
    </row>
    <row r="402" spans="1:31" ht="14.25" customHeight="1" x14ac:dyDescent="0.3">
      <c r="A402" s="130"/>
      <c r="B402" s="130"/>
      <c r="C402" s="130"/>
      <c r="D402" s="130"/>
      <c r="E402" s="130"/>
      <c r="F402" s="130"/>
      <c r="G402" s="130"/>
      <c r="H402" s="130"/>
      <c r="I402" s="131"/>
      <c r="J402" s="130"/>
      <c r="K402" s="132"/>
      <c r="L402" s="132"/>
      <c r="M402" s="132"/>
      <c r="N402" s="132"/>
      <c r="O402" s="132"/>
      <c r="P402" s="132"/>
      <c r="Q402" s="132"/>
      <c r="R402" s="130"/>
      <c r="S402" s="130"/>
      <c r="T402" s="130"/>
      <c r="U402" s="130"/>
      <c r="V402" s="130"/>
      <c r="W402" s="130"/>
      <c r="X402" s="130"/>
      <c r="Y402" s="133"/>
      <c r="Z402" s="130"/>
      <c r="AA402" s="134"/>
      <c r="AB402" s="130"/>
      <c r="AC402" s="130"/>
      <c r="AD402" s="130"/>
      <c r="AE402" s="130"/>
    </row>
    <row r="403" spans="1:31" ht="14.25" customHeight="1" x14ac:dyDescent="0.3">
      <c r="A403" s="130"/>
      <c r="B403" s="130"/>
      <c r="C403" s="130"/>
      <c r="D403" s="130"/>
      <c r="E403" s="130"/>
      <c r="F403" s="130"/>
      <c r="G403" s="130"/>
      <c r="H403" s="130"/>
      <c r="I403" s="131"/>
      <c r="J403" s="130"/>
      <c r="K403" s="132"/>
      <c r="L403" s="132"/>
      <c r="M403" s="132"/>
      <c r="N403" s="132"/>
      <c r="O403" s="132"/>
      <c r="P403" s="132"/>
      <c r="Q403" s="132"/>
      <c r="R403" s="130"/>
      <c r="S403" s="130"/>
      <c r="T403" s="130"/>
      <c r="U403" s="130"/>
      <c r="V403" s="130"/>
      <c r="W403" s="130"/>
      <c r="X403" s="130"/>
      <c r="Y403" s="133"/>
      <c r="Z403" s="130"/>
      <c r="AA403" s="134"/>
      <c r="AB403" s="130"/>
      <c r="AC403" s="130"/>
      <c r="AD403" s="130"/>
      <c r="AE403" s="130"/>
    </row>
    <row r="404" spans="1:31" ht="14.25" customHeight="1" x14ac:dyDescent="0.3">
      <c r="A404" s="130"/>
      <c r="B404" s="130"/>
      <c r="C404" s="130"/>
      <c r="D404" s="130"/>
      <c r="E404" s="130"/>
      <c r="F404" s="130"/>
      <c r="G404" s="130"/>
      <c r="H404" s="130"/>
      <c r="I404" s="131"/>
      <c r="J404" s="130"/>
      <c r="K404" s="132"/>
      <c r="L404" s="132"/>
      <c r="M404" s="132"/>
      <c r="N404" s="132"/>
      <c r="O404" s="132"/>
      <c r="P404" s="132"/>
      <c r="Q404" s="132"/>
      <c r="R404" s="130"/>
      <c r="S404" s="130"/>
      <c r="T404" s="130"/>
      <c r="U404" s="130"/>
      <c r="V404" s="130"/>
      <c r="W404" s="130"/>
      <c r="X404" s="130"/>
      <c r="Y404" s="133"/>
      <c r="Z404" s="130"/>
      <c r="AA404" s="134"/>
      <c r="AB404" s="130"/>
      <c r="AC404" s="130"/>
      <c r="AD404" s="130"/>
      <c r="AE404" s="130"/>
    </row>
    <row r="405" spans="1:31" ht="14.25" customHeight="1" x14ac:dyDescent="0.3">
      <c r="A405" s="130"/>
      <c r="B405" s="130"/>
      <c r="C405" s="130"/>
      <c r="D405" s="130"/>
      <c r="E405" s="130"/>
      <c r="F405" s="130"/>
      <c r="G405" s="130"/>
      <c r="H405" s="130"/>
      <c r="I405" s="131"/>
      <c r="J405" s="130"/>
      <c r="K405" s="132"/>
      <c r="L405" s="132"/>
      <c r="M405" s="132"/>
      <c r="N405" s="132"/>
      <c r="O405" s="132"/>
      <c r="P405" s="132"/>
      <c r="Q405" s="132"/>
      <c r="R405" s="130"/>
      <c r="S405" s="130"/>
      <c r="T405" s="130"/>
      <c r="U405" s="130"/>
      <c r="V405" s="130"/>
      <c r="W405" s="130"/>
      <c r="X405" s="130"/>
      <c r="Y405" s="133"/>
      <c r="Z405" s="130"/>
      <c r="AA405" s="134"/>
      <c r="AB405" s="130"/>
      <c r="AC405" s="130"/>
      <c r="AD405" s="130"/>
      <c r="AE405" s="130"/>
    </row>
    <row r="406" spans="1:31" ht="14.25" customHeight="1" x14ac:dyDescent="0.3">
      <c r="A406" s="130"/>
      <c r="B406" s="130"/>
      <c r="C406" s="130"/>
      <c r="D406" s="130"/>
      <c r="E406" s="130"/>
      <c r="F406" s="130"/>
      <c r="G406" s="130"/>
      <c r="H406" s="130"/>
      <c r="I406" s="131"/>
      <c r="J406" s="130"/>
      <c r="K406" s="132"/>
      <c r="L406" s="132"/>
      <c r="M406" s="132"/>
      <c r="N406" s="132"/>
      <c r="O406" s="132"/>
      <c r="P406" s="132"/>
      <c r="Q406" s="132"/>
      <c r="R406" s="130"/>
      <c r="S406" s="130"/>
      <c r="T406" s="130"/>
      <c r="U406" s="130"/>
      <c r="V406" s="130"/>
      <c r="W406" s="130"/>
      <c r="X406" s="130"/>
      <c r="Y406" s="133"/>
      <c r="Z406" s="130"/>
      <c r="AA406" s="134"/>
      <c r="AB406" s="130"/>
      <c r="AC406" s="130"/>
      <c r="AD406" s="130"/>
      <c r="AE406" s="130"/>
    </row>
    <row r="407" spans="1:31" ht="14.25" customHeight="1" x14ac:dyDescent="0.3">
      <c r="A407" s="130"/>
      <c r="B407" s="130"/>
      <c r="C407" s="130"/>
      <c r="D407" s="130"/>
      <c r="E407" s="130"/>
      <c r="F407" s="130"/>
      <c r="G407" s="130"/>
      <c r="H407" s="130"/>
      <c r="I407" s="131"/>
      <c r="J407" s="130"/>
      <c r="K407" s="132"/>
      <c r="L407" s="132"/>
      <c r="M407" s="132"/>
      <c r="N407" s="132"/>
      <c r="O407" s="132"/>
      <c r="P407" s="132"/>
      <c r="Q407" s="132"/>
      <c r="R407" s="130"/>
      <c r="S407" s="130"/>
      <c r="T407" s="130"/>
      <c r="U407" s="130"/>
      <c r="V407" s="130"/>
      <c r="W407" s="130"/>
      <c r="X407" s="130"/>
      <c r="Y407" s="133"/>
      <c r="Z407" s="130"/>
      <c r="AA407" s="134"/>
      <c r="AB407" s="130"/>
      <c r="AC407" s="130"/>
      <c r="AD407" s="130"/>
      <c r="AE407" s="130"/>
    </row>
    <row r="408" spans="1:31" ht="14.25" customHeight="1" x14ac:dyDescent="0.3">
      <c r="A408" s="130"/>
      <c r="B408" s="130"/>
      <c r="C408" s="130"/>
      <c r="D408" s="130"/>
      <c r="E408" s="130"/>
      <c r="F408" s="130"/>
      <c r="G408" s="130"/>
      <c r="H408" s="130"/>
      <c r="I408" s="131"/>
      <c r="J408" s="130"/>
      <c r="K408" s="132"/>
      <c r="L408" s="132"/>
      <c r="M408" s="132"/>
      <c r="N408" s="132"/>
      <c r="O408" s="132"/>
      <c r="P408" s="132"/>
      <c r="Q408" s="132"/>
      <c r="R408" s="130"/>
      <c r="S408" s="130"/>
      <c r="T408" s="130"/>
      <c r="U408" s="130"/>
      <c r="V408" s="130"/>
      <c r="W408" s="130"/>
      <c r="X408" s="130"/>
      <c r="Y408" s="133"/>
      <c r="Z408" s="130"/>
      <c r="AA408" s="134"/>
      <c r="AB408" s="130"/>
      <c r="AC408" s="130"/>
      <c r="AD408" s="130"/>
      <c r="AE408" s="130"/>
    </row>
    <row r="409" spans="1:31" ht="14.25" customHeight="1" x14ac:dyDescent="0.3">
      <c r="A409" s="130"/>
      <c r="B409" s="130"/>
      <c r="C409" s="130"/>
      <c r="D409" s="130"/>
      <c r="E409" s="130"/>
      <c r="F409" s="130"/>
      <c r="G409" s="130"/>
      <c r="H409" s="130"/>
      <c r="I409" s="131"/>
      <c r="J409" s="130"/>
      <c r="K409" s="132"/>
      <c r="L409" s="132"/>
      <c r="M409" s="132"/>
      <c r="N409" s="132"/>
      <c r="O409" s="132"/>
      <c r="P409" s="132"/>
      <c r="Q409" s="132"/>
      <c r="R409" s="130"/>
      <c r="S409" s="130"/>
      <c r="T409" s="130"/>
      <c r="U409" s="130"/>
      <c r="V409" s="130"/>
      <c r="W409" s="130"/>
      <c r="X409" s="130"/>
      <c r="Y409" s="133"/>
      <c r="Z409" s="130"/>
      <c r="AA409" s="134"/>
      <c r="AB409" s="130"/>
      <c r="AC409" s="130"/>
      <c r="AD409" s="130"/>
      <c r="AE409" s="130"/>
    </row>
    <row r="410" spans="1:31" ht="14.25" customHeight="1" x14ac:dyDescent="0.3">
      <c r="A410" s="130"/>
      <c r="B410" s="130"/>
      <c r="C410" s="130"/>
      <c r="D410" s="130"/>
      <c r="E410" s="130"/>
      <c r="F410" s="130"/>
      <c r="G410" s="130"/>
      <c r="H410" s="130"/>
      <c r="I410" s="131"/>
      <c r="J410" s="130"/>
      <c r="K410" s="132"/>
      <c r="L410" s="132"/>
      <c r="M410" s="132"/>
      <c r="N410" s="132"/>
      <c r="O410" s="132"/>
      <c r="P410" s="132"/>
      <c r="Q410" s="132"/>
      <c r="R410" s="130"/>
      <c r="S410" s="130"/>
      <c r="T410" s="130"/>
      <c r="U410" s="130"/>
      <c r="V410" s="130"/>
      <c r="W410" s="130"/>
      <c r="X410" s="130"/>
      <c r="Y410" s="133"/>
      <c r="Z410" s="130"/>
      <c r="AA410" s="134"/>
      <c r="AB410" s="130"/>
      <c r="AC410" s="130"/>
      <c r="AD410" s="130"/>
      <c r="AE410" s="130"/>
    </row>
    <row r="411" spans="1:31" ht="14.25" customHeight="1" x14ac:dyDescent="0.3">
      <c r="A411" s="130"/>
      <c r="B411" s="130"/>
      <c r="C411" s="130"/>
      <c r="D411" s="130"/>
      <c r="E411" s="130"/>
      <c r="F411" s="130"/>
      <c r="G411" s="130"/>
      <c r="H411" s="130"/>
      <c r="I411" s="131"/>
      <c r="J411" s="130"/>
      <c r="K411" s="132"/>
      <c r="L411" s="132"/>
      <c r="M411" s="132"/>
      <c r="N411" s="132"/>
      <c r="O411" s="132"/>
      <c r="P411" s="132"/>
      <c r="Q411" s="132"/>
      <c r="R411" s="130"/>
      <c r="S411" s="130"/>
      <c r="T411" s="130"/>
      <c r="U411" s="130"/>
      <c r="V411" s="130"/>
      <c r="W411" s="130"/>
      <c r="X411" s="130"/>
      <c r="Y411" s="133"/>
      <c r="Z411" s="130"/>
      <c r="AA411" s="134"/>
      <c r="AB411" s="130"/>
      <c r="AC411" s="130"/>
      <c r="AD411" s="130"/>
      <c r="AE411" s="130"/>
    </row>
    <row r="412" spans="1:31" ht="14.25" customHeight="1" x14ac:dyDescent="0.3">
      <c r="A412" s="130"/>
      <c r="B412" s="130"/>
      <c r="C412" s="130"/>
      <c r="D412" s="130"/>
      <c r="E412" s="130"/>
      <c r="F412" s="130"/>
      <c r="G412" s="130"/>
      <c r="H412" s="130"/>
      <c r="I412" s="131"/>
      <c r="J412" s="130"/>
      <c r="K412" s="132"/>
      <c r="L412" s="132"/>
      <c r="M412" s="132"/>
      <c r="N412" s="132"/>
      <c r="O412" s="132"/>
      <c r="P412" s="132"/>
      <c r="Q412" s="132"/>
      <c r="R412" s="130"/>
      <c r="S412" s="130"/>
      <c r="T412" s="130"/>
      <c r="U412" s="130"/>
      <c r="V412" s="130"/>
      <c r="W412" s="130"/>
      <c r="X412" s="130"/>
      <c r="Y412" s="133"/>
      <c r="Z412" s="130"/>
      <c r="AA412" s="134"/>
      <c r="AB412" s="130"/>
      <c r="AC412" s="130"/>
      <c r="AD412" s="130"/>
      <c r="AE412" s="130"/>
    </row>
    <row r="413" spans="1:31" ht="15.75" customHeight="1" x14ac:dyDescent="0.3">
      <c r="A413" s="130"/>
      <c r="B413" s="130"/>
      <c r="C413" s="130"/>
      <c r="D413" s="130"/>
      <c r="E413" s="130"/>
      <c r="F413" s="130"/>
      <c r="G413" s="130"/>
      <c r="H413" s="130"/>
      <c r="I413" s="131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3"/>
      <c r="Z413" s="130"/>
      <c r="AA413" s="134"/>
      <c r="AB413" s="130"/>
      <c r="AC413" s="130"/>
      <c r="AD413" s="130"/>
      <c r="AE413" s="130"/>
    </row>
    <row r="414" spans="1:31" ht="15.75" customHeight="1" x14ac:dyDescent="0.3">
      <c r="A414" s="130"/>
      <c r="B414" s="130"/>
      <c r="C414" s="130"/>
      <c r="D414" s="130"/>
      <c r="E414" s="130"/>
      <c r="F414" s="130"/>
      <c r="G414" s="130"/>
      <c r="H414" s="130"/>
      <c r="I414" s="131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3"/>
      <c r="Z414" s="130"/>
      <c r="AA414" s="134"/>
      <c r="AB414" s="130"/>
      <c r="AC414" s="130"/>
      <c r="AD414" s="130"/>
      <c r="AE414" s="130"/>
    </row>
    <row r="415" spans="1:31" ht="15.75" customHeight="1" x14ac:dyDescent="0.3">
      <c r="A415" s="130"/>
      <c r="B415" s="130"/>
      <c r="C415" s="130"/>
      <c r="D415" s="130"/>
      <c r="E415" s="130"/>
      <c r="F415" s="130"/>
      <c r="G415" s="130"/>
      <c r="H415" s="130"/>
      <c r="I415" s="131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3"/>
      <c r="Z415" s="130"/>
      <c r="AA415" s="134"/>
      <c r="AB415" s="130"/>
      <c r="AC415" s="130"/>
      <c r="AD415" s="130"/>
      <c r="AE415" s="130"/>
    </row>
    <row r="416" spans="1:31" ht="15.75" customHeight="1" x14ac:dyDescent="0.3">
      <c r="A416" s="130"/>
      <c r="B416" s="130"/>
      <c r="C416" s="130"/>
      <c r="D416" s="130"/>
      <c r="E416" s="130"/>
      <c r="F416" s="130"/>
      <c r="G416" s="130"/>
      <c r="H416" s="130"/>
      <c r="I416" s="131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3"/>
      <c r="Z416" s="130"/>
      <c r="AA416" s="134"/>
      <c r="AB416" s="130"/>
      <c r="AC416" s="130"/>
      <c r="AD416" s="130"/>
      <c r="AE416" s="130"/>
    </row>
    <row r="417" spans="1:31" ht="15.75" customHeight="1" x14ac:dyDescent="0.3">
      <c r="A417" s="130"/>
      <c r="B417" s="130"/>
      <c r="C417" s="130"/>
      <c r="D417" s="130"/>
      <c r="E417" s="130"/>
      <c r="F417" s="130"/>
      <c r="G417" s="130"/>
      <c r="H417" s="130"/>
      <c r="I417" s="131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3"/>
      <c r="Z417" s="130"/>
      <c r="AA417" s="134"/>
      <c r="AB417" s="130"/>
      <c r="AC417" s="130"/>
      <c r="AD417" s="130"/>
      <c r="AE417" s="130"/>
    </row>
    <row r="418" spans="1:31" ht="15.75" customHeight="1" x14ac:dyDescent="0.3">
      <c r="A418" s="130"/>
      <c r="B418" s="130"/>
      <c r="C418" s="130"/>
      <c r="D418" s="130"/>
      <c r="E418" s="130"/>
      <c r="F418" s="130"/>
      <c r="G418" s="130"/>
      <c r="H418" s="130"/>
      <c r="I418" s="131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3"/>
      <c r="Z418" s="130"/>
      <c r="AA418" s="134"/>
      <c r="AB418" s="130"/>
      <c r="AC418" s="130"/>
      <c r="AD418" s="130"/>
      <c r="AE418" s="130"/>
    </row>
    <row r="419" spans="1:31" ht="15.75" customHeight="1" x14ac:dyDescent="0.3">
      <c r="A419" s="130"/>
      <c r="B419" s="130"/>
      <c r="C419" s="130"/>
      <c r="D419" s="130"/>
      <c r="E419" s="130"/>
      <c r="F419" s="130"/>
      <c r="G419" s="130"/>
      <c r="H419" s="130"/>
      <c r="I419" s="131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3"/>
      <c r="Z419" s="130"/>
      <c r="AA419" s="134"/>
      <c r="AB419" s="130"/>
      <c r="AC419" s="130"/>
      <c r="AD419" s="130"/>
      <c r="AE419" s="130"/>
    </row>
    <row r="420" spans="1:31" ht="15.75" customHeight="1" x14ac:dyDescent="0.3">
      <c r="A420" s="130"/>
      <c r="B420" s="130"/>
      <c r="C420" s="130"/>
      <c r="D420" s="130"/>
      <c r="E420" s="130"/>
      <c r="F420" s="130"/>
      <c r="G420" s="130"/>
      <c r="H420" s="130"/>
      <c r="I420" s="131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3"/>
      <c r="Z420" s="130"/>
      <c r="AA420" s="134"/>
      <c r="AB420" s="130"/>
      <c r="AC420" s="130"/>
      <c r="AD420" s="130"/>
      <c r="AE420" s="130"/>
    </row>
    <row r="421" spans="1:31" ht="15.75" customHeight="1" x14ac:dyDescent="0.3">
      <c r="A421" s="130"/>
      <c r="B421" s="130"/>
      <c r="C421" s="130"/>
      <c r="D421" s="130"/>
      <c r="E421" s="130"/>
      <c r="F421" s="130"/>
      <c r="G421" s="130"/>
      <c r="H421" s="130"/>
      <c r="I421" s="131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3"/>
      <c r="Z421" s="130"/>
      <c r="AA421" s="134"/>
      <c r="AB421" s="130"/>
      <c r="AC421" s="130"/>
      <c r="AD421" s="130"/>
      <c r="AE421" s="130"/>
    </row>
    <row r="422" spans="1:31" ht="15.75" customHeight="1" x14ac:dyDescent="0.3">
      <c r="A422" s="130"/>
      <c r="B422" s="130"/>
      <c r="C422" s="130"/>
      <c r="D422" s="130"/>
      <c r="E422" s="130"/>
      <c r="F422" s="130"/>
      <c r="G422" s="130"/>
      <c r="H422" s="130"/>
      <c r="I422" s="131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3"/>
      <c r="Z422" s="130"/>
      <c r="AA422" s="134"/>
      <c r="AB422" s="130"/>
      <c r="AC422" s="130"/>
      <c r="AD422" s="130"/>
      <c r="AE422" s="130"/>
    </row>
    <row r="423" spans="1:31" ht="15.75" customHeight="1" x14ac:dyDescent="0.3">
      <c r="A423" s="130"/>
      <c r="B423" s="130"/>
      <c r="C423" s="130"/>
      <c r="D423" s="130"/>
      <c r="E423" s="130"/>
      <c r="F423" s="130"/>
      <c r="G423" s="130"/>
      <c r="H423" s="130"/>
      <c r="I423" s="131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3"/>
      <c r="Z423" s="130"/>
      <c r="AA423" s="134"/>
      <c r="AB423" s="130"/>
      <c r="AC423" s="130"/>
      <c r="AD423" s="130"/>
      <c r="AE423" s="130"/>
    </row>
    <row r="424" spans="1:31" ht="15.75" customHeight="1" x14ac:dyDescent="0.3">
      <c r="A424" s="130"/>
      <c r="B424" s="130"/>
      <c r="C424" s="130"/>
      <c r="D424" s="130"/>
      <c r="E424" s="130"/>
      <c r="F424" s="130"/>
      <c r="G424" s="130"/>
      <c r="H424" s="130"/>
      <c r="I424" s="131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3"/>
      <c r="Z424" s="130"/>
      <c r="AA424" s="134"/>
      <c r="AB424" s="130"/>
      <c r="AC424" s="130"/>
      <c r="AD424" s="130"/>
      <c r="AE424" s="130"/>
    </row>
    <row r="425" spans="1:31" ht="15.75" customHeight="1" x14ac:dyDescent="0.3">
      <c r="A425" s="130"/>
      <c r="B425" s="130"/>
      <c r="C425" s="130"/>
      <c r="D425" s="130"/>
      <c r="E425" s="130"/>
      <c r="F425" s="130"/>
      <c r="G425" s="130"/>
      <c r="H425" s="130"/>
      <c r="I425" s="131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3"/>
      <c r="Z425" s="130"/>
      <c r="AA425" s="134"/>
      <c r="AB425" s="130"/>
      <c r="AC425" s="130"/>
      <c r="AD425" s="130"/>
      <c r="AE425" s="130"/>
    </row>
    <row r="426" spans="1:31" ht="15.75" customHeight="1" x14ac:dyDescent="0.3">
      <c r="A426" s="130"/>
      <c r="B426" s="130"/>
      <c r="C426" s="130"/>
      <c r="D426" s="130"/>
      <c r="E426" s="130"/>
      <c r="F426" s="130"/>
      <c r="G426" s="130"/>
      <c r="H426" s="130"/>
      <c r="I426" s="131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3"/>
      <c r="Z426" s="130"/>
      <c r="AA426" s="134"/>
      <c r="AB426" s="130"/>
      <c r="AC426" s="130"/>
      <c r="AD426" s="130"/>
      <c r="AE426" s="130"/>
    </row>
    <row r="427" spans="1:31" ht="15.75" customHeight="1" x14ac:dyDescent="0.3">
      <c r="A427" s="130"/>
      <c r="B427" s="130"/>
      <c r="C427" s="130"/>
      <c r="D427" s="130"/>
      <c r="E427" s="130"/>
      <c r="F427" s="130"/>
      <c r="G427" s="130"/>
      <c r="H427" s="130"/>
      <c r="I427" s="131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3"/>
      <c r="Z427" s="130"/>
      <c r="AA427" s="134"/>
      <c r="AB427" s="130"/>
      <c r="AC427" s="130"/>
      <c r="AD427" s="130"/>
      <c r="AE427" s="130"/>
    </row>
    <row r="428" spans="1:31" ht="15.75" customHeight="1" x14ac:dyDescent="0.3">
      <c r="A428" s="130"/>
      <c r="B428" s="130"/>
      <c r="C428" s="130"/>
      <c r="D428" s="130"/>
      <c r="E428" s="130"/>
      <c r="F428" s="130"/>
      <c r="G428" s="130"/>
      <c r="H428" s="130"/>
      <c r="I428" s="131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3"/>
      <c r="Z428" s="130"/>
      <c r="AA428" s="134"/>
      <c r="AB428" s="130"/>
      <c r="AC428" s="130"/>
      <c r="AD428" s="130"/>
      <c r="AE428" s="130"/>
    </row>
    <row r="429" spans="1:31" ht="15.75" customHeight="1" x14ac:dyDescent="0.3">
      <c r="A429" s="130"/>
      <c r="B429" s="130"/>
      <c r="C429" s="130"/>
      <c r="D429" s="130"/>
      <c r="E429" s="130"/>
      <c r="F429" s="130"/>
      <c r="G429" s="130"/>
      <c r="H429" s="130"/>
      <c r="I429" s="131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3"/>
      <c r="Z429" s="130"/>
      <c r="AA429" s="134"/>
      <c r="AB429" s="130"/>
      <c r="AC429" s="130"/>
      <c r="AD429" s="130"/>
      <c r="AE429" s="130"/>
    </row>
    <row r="430" spans="1:31" ht="15.75" customHeight="1" x14ac:dyDescent="0.3">
      <c r="A430" s="130"/>
      <c r="B430" s="130"/>
      <c r="C430" s="130"/>
      <c r="D430" s="130"/>
      <c r="E430" s="130"/>
      <c r="F430" s="130"/>
      <c r="G430" s="130"/>
      <c r="H430" s="130"/>
      <c r="I430" s="131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3"/>
      <c r="Z430" s="130"/>
      <c r="AA430" s="134"/>
      <c r="AB430" s="130"/>
      <c r="AC430" s="130"/>
      <c r="AD430" s="130"/>
      <c r="AE430" s="130"/>
    </row>
    <row r="431" spans="1:31" ht="15.75" customHeight="1" x14ac:dyDescent="0.3">
      <c r="A431" s="130"/>
      <c r="B431" s="130"/>
      <c r="C431" s="130"/>
      <c r="D431" s="130"/>
      <c r="E431" s="130"/>
      <c r="F431" s="130"/>
      <c r="G431" s="130"/>
      <c r="H431" s="130"/>
      <c r="I431" s="131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3"/>
      <c r="Z431" s="130"/>
      <c r="AA431" s="134"/>
      <c r="AB431" s="130"/>
      <c r="AC431" s="130"/>
      <c r="AD431" s="130"/>
      <c r="AE431" s="130"/>
    </row>
    <row r="432" spans="1:31" ht="15.75" customHeight="1" x14ac:dyDescent="0.3">
      <c r="A432" s="130"/>
      <c r="B432" s="130"/>
      <c r="C432" s="130"/>
      <c r="D432" s="130"/>
      <c r="E432" s="130"/>
      <c r="F432" s="130"/>
      <c r="G432" s="130"/>
      <c r="H432" s="130"/>
      <c r="I432" s="131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3"/>
      <c r="Z432" s="130"/>
      <c r="AA432" s="134"/>
      <c r="AB432" s="130"/>
      <c r="AC432" s="130"/>
      <c r="AD432" s="130"/>
      <c r="AE432" s="130"/>
    </row>
    <row r="433" spans="1:31" ht="15.75" customHeight="1" x14ac:dyDescent="0.3">
      <c r="A433" s="130"/>
      <c r="B433" s="130"/>
      <c r="C433" s="130"/>
      <c r="D433" s="130"/>
      <c r="E433" s="130"/>
      <c r="F433" s="130"/>
      <c r="G433" s="130"/>
      <c r="H433" s="130"/>
      <c r="I433" s="131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3"/>
      <c r="Z433" s="130"/>
      <c r="AA433" s="134"/>
      <c r="AB433" s="130"/>
      <c r="AC433" s="130"/>
      <c r="AD433" s="130"/>
      <c r="AE433" s="130"/>
    </row>
    <row r="434" spans="1:31" ht="15.75" customHeight="1" x14ac:dyDescent="0.3">
      <c r="A434" s="130"/>
      <c r="B434" s="130"/>
      <c r="C434" s="130"/>
      <c r="D434" s="130"/>
      <c r="E434" s="130"/>
      <c r="F434" s="130"/>
      <c r="G434" s="130"/>
      <c r="H434" s="130"/>
      <c r="I434" s="131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3"/>
      <c r="Z434" s="130"/>
      <c r="AA434" s="134"/>
      <c r="AB434" s="130"/>
      <c r="AC434" s="130"/>
      <c r="AD434" s="130"/>
      <c r="AE434" s="130"/>
    </row>
    <row r="435" spans="1:31" ht="15.75" customHeight="1" x14ac:dyDescent="0.3">
      <c r="A435" s="130"/>
      <c r="B435" s="130"/>
      <c r="C435" s="130"/>
      <c r="D435" s="130"/>
      <c r="E435" s="130"/>
      <c r="F435" s="130"/>
      <c r="G435" s="130"/>
      <c r="H435" s="130"/>
      <c r="I435" s="131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3"/>
      <c r="Z435" s="130"/>
      <c r="AA435" s="134"/>
      <c r="AB435" s="130"/>
      <c r="AC435" s="130"/>
      <c r="AD435" s="130"/>
      <c r="AE435" s="130"/>
    </row>
    <row r="436" spans="1:31" ht="15.75" customHeight="1" x14ac:dyDescent="0.3">
      <c r="A436" s="130"/>
      <c r="B436" s="130"/>
      <c r="C436" s="130"/>
      <c r="D436" s="130"/>
      <c r="E436" s="130"/>
      <c r="F436" s="130"/>
      <c r="G436" s="130"/>
      <c r="H436" s="130"/>
      <c r="I436" s="131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3"/>
      <c r="Z436" s="130"/>
      <c r="AA436" s="134"/>
      <c r="AB436" s="130"/>
      <c r="AC436" s="130"/>
      <c r="AD436" s="130"/>
      <c r="AE436" s="130"/>
    </row>
    <row r="437" spans="1:31" ht="15.75" customHeight="1" x14ac:dyDescent="0.3">
      <c r="A437" s="130"/>
      <c r="B437" s="130"/>
      <c r="C437" s="130"/>
      <c r="D437" s="130"/>
      <c r="E437" s="130"/>
      <c r="F437" s="130"/>
      <c r="G437" s="130"/>
      <c r="H437" s="130"/>
      <c r="I437" s="131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3"/>
      <c r="Z437" s="130"/>
      <c r="AA437" s="134"/>
      <c r="AB437" s="130"/>
      <c r="AC437" s="130"/>
      <c r="AD437" s="130"/>
      <c r="AE437" s="130"/>
    </row>
    <row r="438" spans="1:31" ht="15.75" customHeight="1" x14ac:dyDescent="0.3">
      <c r="A438" s="130"/>
      <c r="B438" s="130"/>
      <c r="C438" s="130"/>
      <c r="D438" s="130"/>
      <c r="E438" s="130"/>
      <c r="F438" s="130"/>
      <c r="G438" s="130"/>
      <c r="H438" s="130"/>
      <c r="I438" s="131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3"/>
      <c r="Z438" s="130"/>
      <c r="AA438" s="134"/>
      <c r="AB438" s="130"/>
      <c r="AC438" s="130"/>
      <c r="AD438" s="130"/>
      <c r="AE438" s="130"/>
    </row>
    <row r="439" spans="1:31" ht="15.75" customHeight="1" x14ac:dyDescent="0.3">
      <c r="A439" s="130"/>
      <c r="B439" s="130"/>
      <c r="C439" s="130"/>
      <c r="D439" s="130"/>
      <c r="E439" s="130"/>
      <c r="F439" s="130"/>
      <c r="G439" s="130"/>
      <c r="H439" s="130"/>
      <c r="I439" s="131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3"/>
      <c r="Z439" s="130"/>
      <c r="AA439" s="134"/>
      <c r="AB439" s="130"/>
      <c r="AC439" s="130"/>
      <c r="AD439" s="130"/>
      <c r="AE439" s="130"/>
    </row>
    <row r="440" spans="1:31" ht="15.75" customHeight="1" x14ac:dyDescent="0.3">
      <c r="A440" s="130"/>
      <c r="B440" s="130"/>
      <c r="C440" s="130"/>
      <c r="D440" s="130"/>
      <c r="E440" s="130"/>
      <c r="F440" s="130"/>
      <c r="G440" s="130"/>
      <c r="H440" s="130"/>
      <c r="I440" s="131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3"/>
      <c r="Z440" s="130"/>
      <c r="AA440" s="134"/>
      <c r="AB440" s="130"/>
      <c r="AC440" s="130"/>
      <c r="AD440" s="130"/>
      <c r="AE440" s="130"/>
    </row>
    <row r="441" spans="1:31" ht="15.75" customHeight="1" x14ac:dyDescent="0.3">
      <c r="A441" s="130"/>
      <c r="B441" s="130"/>
      <c r="C441" s="130"/>
      <c r="D441" s="130"/>
      <c r="E441" s="130"/>
      <c r="F441" s="130"/>
      <c r="G441" s="130"/>
      <c r="H441" s="130"/>
      <c r="I441" s="131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3"/>
      <c r="Z441" s="130"/>
      <c r="AA441" s="134"/>
      <c r="AB441" s="130"/>
      <c r="AC441" s="130"/>
      <c r="AD441" s="130"/>
      <c r="AE441" s="130"/>
    </row>
    <row r="442" spans="1:31" ht="15.75" customHeight="1" x14ac:dyDescent="0.3">
      <c r="A442" s="130"/>
      <c r="B442" s="130"/>
      <c r="C442" s="130"/>
      <c r="D442" s="130"/>
      <c r="E442" s="130"/>
      <c r="F442" s="130"/>
      <c r="G442" s="130"/>
      <c r="H442" s="130"/>
      <c r="I442" s="131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3"/>
      <c r="Z442" s="130"/>
      <c r="AA442" s="134"/>
      <c r="AB442" s="130"/>
      <c r="AC442" s="130"/>
      <c r="AD442" s="130"/>
      <c r="AE442" s="130"/>
    </row>
    <row r="443" spans="1:31" ht="15.75" customHeight="1" x14ac:dyDescent="0.3">
      <c r="A443" s="130"/>
      <c r="B443" s="130"/>
      <c r="C443" s="130"/>
      <c r="D443" s="130"/>
      <c r="E443" s="130"/>
      <c r="F443" s="130"/>
      <c r="G443" s="130"/>
      <c r="H443" s="130"/>
      <c r="I443" s="131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3"/>
      <c r="Z443" s="130"/>
      <c r="AA443" s="134"/>
      <c r="AB443" s="130"/>
      <c r="AC443" s="130"/>
      <c r="AD443" s="130"/>
      <c r="AE443" s="130"/>
    </row>
    <row r="444" spans="1:31" ht="15.75" customHeight="1" x14ac:dyDescent="0.3">
      <c r="A444" s="130"/>
      <c r="B444" s="130"/>
      <c r="C444" s="130"/>
      <c r="D444" s="130"/>
      <c r="E444" s="130"/>
      <c r="F444" s="130"/>
      <c r="G444" s="130"/>
      <c r="H444" s="130"/>
      <c r="I444" s="131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3"/>
      <c r="Z444" s="130"/>
      <c r="AA444" s="134"/>
      <c r="AB444" s="130"/>
      <c r="AC444" s="130"/>
      <c r="AD444" s="130"/>
      <c r="AE444" s="130"/>
    </row>
    <row r="445" spans="1:31" ht="15.75" customHeight="1" x14ac:dyDescent="0.3">
      <c r="A445" s="130"/>
      <c r="B445" s="130"/>
      <c r="C445" s="130"/>
      <c r="D445" s="130"/>
      <c r="E445" s="130"/>
      <c r="F445" s="130"/>
      <c r="G445" s="130"/>
      <c r="H445" s="130"/>
      <c r="I445" s="131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3"/>
      <c r="Z445" s="130"/>
      <c r="AA445" s="134"/>
      <c r="AB445" s="130"/>
      <c r="AC445" s="130"/>
      <c r="AD445" s="130"/>
      <c r="AE445" s="130"/>
    </row>
    <row r="446" spans="1:31" ht="15.75" customHeight="1" x14ac:dyDescent="0.3">
      <c r="A446" s="130"/>
      <c r="B446" s="130"/>
      <c r="C446" s="130"/>
      <c r="D446" s="130"/>
      <c r="E446" s="130"/>
      <c r="F446" s="130"/>
      <c r="G446" s="130"/>
      <c r="H446" s="130"/>
      <c r="I446" s="131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3"/>
      <c r="Z446" s="130"/>
      <c r="AA446" s="134"/>
      <c r="AB446" s="130"/>
      <c r="AC446" s="130"/>
      <c r="AD446" s="130"/>
      <c r="AE446" s="130"/>
    </row>
    <row r="447" spans="1:31" ht="15.75" customHeight="1" x14ac:dyDescent="0.3">
      <c r="A447" s="130"/>
      <c r="B447" s="130"/>
      <c r="C447" s="130"/>
      <c r="D447" s="130"/>
      <c r="E447" s="130"/>
      <c r="F447" s="130"/>
      <c r="G447" s="130"/>
      <c r="H447" s="130"/>
      <c r="I447" s="131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3"/>
      <c r="Z447" s="130"/>
      <c r="AA447" s="134"/>
      <c r="AB447" s="130"/>
      <c r="AC447" s="130"/>
      <c r="AD447" s="130"/>
      <c r="AE447" s="130"/>
    </row>
    <row r="448" spans="1:31" ht="15.75" customHeight="1" x14ac:dyDescent="0.3">
      <c r="A448" s="130"/>
      <c r="B448" s="130"/>
      <c r="C448" s="130"/>
      <c r="D448" s="130"/>
      <c r="E448" s="130"/>
      <c r="F448" s="130"/>
      <c r="G448" s="130"/>
      <c r="H448" s="130"/>
      <c r="I448" s="131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3"/>
      <c r="Z448" s="130"/>
      <c r="AA448" s="134"/>
      <c r="AB448" s="130"/>
      <c r="AC448" s="130"/>
      <c r="AD448" s="130"/>
      <c r="AE448" s="130"/>
    </row>
    <row r="449" spans="1:31" ht="15.75" customHeight="1" x14ac:dyDescent="0.3">
      <c r="A449" s="130"/>
      <c r="B449" s="130"/>
      <c r="C449" s="130"/>
      <c r="D449" s="130"/>
      <c r="E449" s="130"/>
      <c r="F449" s="130"/>
      <c r="G449" s="130"/>
      <c r="H449" s="130"/>
      <c r="I449" s="131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3"/>
      <c r="Z449" s="130"/>
      <c r="AA449" s="134"/>
      <c r="AB449" s="130"/>
      <c r="AC449" s="130"/>
      <c r="AD449" s="130"/>
      <c r="AE449" s="130"/>
    </row>
    <row r="450" spans="1:31" ht="15.75" customHeight="1" x14ac:dyDescent="0.3">
      <c r="A450" s="130"/>
      <c r="B450" s="130"/>
      <c r="C450" s="130"/>
      <c r="D450" s="130"/>
      <c r="E450" s="130"/>
      <c r="F450" s="130"/>
      <c r="G450" s="130"/>
      <c r="H450" s="130"/>
      <c r="I450" s="131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3"/>
      <c r="Z450" s="130"/>
      <c r="AA450" s="134"/>
      <c r="AB450" s="130"/>
      <c r="AC450" s="130"/>
      <c r="AD450" s="130"/>
      <c r="AE450" s="130"/>
    </row>
    <row r="451" spans="1:31" ht="15.75" customHeight="1" x14ac:dyDescent="0.3">
      <c r="A451" s="130"/>
      <c r="B451" s="130"/>
      <c r="C451" s="130"/>
      <c r="D451" s="130"/>
      <c r="E451" s="130"/>
      <c r="F451" s="130"/>
      <c r="G451" s="130"/>
      <c r="H451" s="130"/>
      <c r="I451" s="131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3"/>
      <c r="Z451" s="130"/>
      <c r="AA451" s="134"/>
      <c r="AB451" s="130"/>
      <c r="AC451" s="130"/>
      <c r="AD451" s="130"/>
      <c r="AE451" s="130"/>
    </row>
    <row r="452" spans="1:31" ht="15.75" customHeight="1" x14ac:dyDescent="0.3">
      <c r="A452" s="130"/>
      <c r="B452" s="130"/>
      <c r="C452" s="130"/>
      <c r="D452" s="130"/>
      <c r="E452" s="130"/>
      <c r="F452" s="130"/>
      <c r="G452" s="130"/>
      <c r="H452" s="130"/>
      <c r="I452" s="131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3"/>
      <c r="Z452" s="130"/>
      <c r="AA452" s="134"/>
      <c r="AB452" s="130"/>
      <c r="AC452" s="130"/>
      <c r="AD452" s="130"/>
      <c r="AE452" s="130"/>
    </row>
    <row r="453" spans="1:31" ht="15.75" customHeight="1" x14ac:dyDescent="0.3">
      <c r="A453" s="130"/>
      <c r="B453" s="130"/>
      <c r="C453" s="130"/>
      <c r="D453" s="130"/>
      <c r="E453" s="130"/>
      <c r="F453" s="130"/>
      <c r="G453" s="130"/>
      <c r="H453" s="130"/>
      <c r="I453" s="131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3"/>
      <c r="Z453" s="130"/>
      <c r="AA453" s="134"/>
      <c r="AB453" s="130"/>
      <c r="AC453" s="130"/>
      <c r="AD453" s="130"/>
      <c r="AE453" s="130"/>
    </row>
    <row r="454" spans="1:31" ht="15.75" customHeight="1" x14ac:dyDescent="0.3">
      <c r="A454" s="130"/>
      <c r="B454" s="130"/>
      <c r="C454" s="130"/>
      <c r="D454" s="130"/>
      <c r="E454" s="130"/>
      <c r="F454" s="130"/>
      <c r="G454" s="130"/>
      <c r="H454" s="130"/>
      <c r="I454" s="131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3"/>
      <c r="Z454" s="130"/>
      <c r="AA454" s="134"/>
      <c r="AB454" s="130"/>
      <c r="AC454" s="130"/>
      <c r="AD454" s="130"/>
      <c r="AE454" s="130"/>
    </row>
    <row r="455" spans="1:31" ht="15.75" customHeight="1" x14ac:dyDescent="0.3">
      <c r="A455" s="130"/>
      <c r="B455" s="130"/>
      <c r="C455" s="130"/>
      <c r="D455" s="130"/>
      <c r="E455" s="130"/>
      <c r="F455" s="130"/>
      <c r="G455" s="130"/>
      <c r="H455" s="130"/>
      <c r="I455" s="131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3"/>
      <c r="Z455" s="130"/>
      <c r="AA455" s="134"/>
      <c r="AB455" s="130"/>
      <c r="AC455" s="130"/>
      <c r="AD455" s="130"/>
      <c r="AE455" s="130"/>
    </row>
    <row r="456" spans="1:31" ht="15.75" customHeight="1" x14ac:dyDescent="0.3">
      <c r="A456" s="130"/>
      <c r="B456" s="130"/>
      <c r="C456" s="130"/>
      <c r="D456" s="130"/>
      <c r="E456" s="130"/>
      <c r="F456" s="130"/>
      <c r="G456" s="130"/>
      <c r="H456" s="130"/>
      <c r="I456" s="131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3"/>
      <c r="Z456" s="130"/>
      <c r="AA456" s="134"/>
      <c r="AB456" s="130"/>
      <c r="AC456" s="130"/>
      <c r="AD456" s="130"/>
      <c r="AE456" s="130"/>
    </row>
    <row r="457" spans="1:31" ht="15.75" customHeight="1" x14ac:dyDescent="0.3">
      <c r="A457" s="130"/>
      <c r="B457" s="130"/>
      <c r="C457" s="130"/>
      <c r="D457" s="130"/>
      <c r="E457" s="130"/>
      <c r="F457" s="130"/>
      <c r="G457" s="130"/>
      <c r="H457" s="130"/>
      <c r="I457" s="131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3"/>
      <c r="Z457" s="130"/>
      <c r="AA457" s="134"/>
      <c r="AB457" s="130"/>
      <c r="AC457" s="130"/>
      <c r="AD457" s="130"/>
      <c r="AE457" s="130"/>
    </row>
    <row r="458" spans="1:31" ht="15.75" customHeight="1" x14ac:dyDescent="0.3">
      <c r="A458" s="130"/>
      <c r="B458" s="130"/>
      <c r="C458" s="130"/>
      <c r="D458" s="130"/>
      <c r="E458" s="130"/>
      <c r="F458" s="130"/>
      <c r="G458" s="130"/>
      <c r="H458" s="130"/>
      <c r="I458" s="131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3"/>
      <c r="Z458" s="130"/>
      <c r="AA458" s="134"/>
      <c r="AB458" s="130"/>
      <c r="AC458" s="130"/>
      <c r="AD458" s="130"/>
      <c r="AE458" s="130"/>
    </row>
    <row r="459" spans="1:31" ht="15.75" customHeight="1" x14ac:dyDescent="0.3">
      <c r="A459" s="130"/>
      <c r="B459" s="130"/>
      <c r="C459" s="130"/>
      <c r="D459" s="130"/>
      <c r="E459" s="130"/>
      <c r="F459" s="130"/>
      <c r="G459" s="130"/>
      <c r="H459" s="130"/>
      <c r="I459" s="131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3"/>
      <c r="Z459" s="130"/>
      <c r="AA459" s="134"/>
      <c r="AB459" s="130"/>
      <c r="AC459" s="130"/>
      <c r="AD459" s="130"/>
      <c r="AE459" s="130"/>
    </row>
    <row r="460" spans="1:31" ht="15.75" customHeight="1" x14ac:dyDescent="0.3">
      <c r="A460" s="130"/>
      <c r="B460" s="130"/>
      <c r="C460" s="130"/>
      <c r="D460" s="130"/>
      <c r="E460" s="130"/>
      <c r="F460" s="130"/>
      <c r="G460" s="130"/>
      <c r="H460" s="130"/>
      <c r="I460" s="131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3"/>
      <c r="Z460" s="130"/>
      <c r="AA460" s="134"/>
      <c r="AB460" s="130"/>
      <c r="AC460" s="130"/>
      <c r="AD460" s="130"/>
      <c r="AE460" s="130"/>
    </row>
    <row r="461" spans="1:31" ht="15.75" customHeight="1" x14ac:dyDescent="0.3">
      <c r="A461" s="130"/>
      <c r="B461" s="130"/>
      <c r="C461" s="130"/>
      <c r="D461" s="130"/>
      <c r="E461" s="130"/>
      <c r="F461" s="130"/>
      <c r="G461" s="130"/>
      <c r="H461" s="130"/>
      <c r="I461" s="131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3"/>
      <c r="Z461" s="130"/>
      <c r="AA461" s="134"/>
      <c r="AB461" s="130"/>
      <c r="AC461" s="130"/>
      <c r="AD461" s="130"/>
      <c r="AE461" s="130"/>
    </row>
    <row r="462" spans="1:31" ht="15.75" customHeight="1" x14ac:dyDescent="0.3">
      <c r="A462" s="130"/>
      <c r="B462" s="130"/>
      <c r="C462" s="130"/>
      <c r="D462" s="130"/>
      <c r="E462" s="130"/>
      <c r="F462" s="130"/>
      <c r="G462" s="130"/>
      <c r="H462" s="130"/>
      <c r="I462" s="131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3"/>
      <c r="Z462" s="130"/>
      <c r="AA462" s="134"/>
      <c r="AB462" s="130"/>
      <c r="AC462" s="130"/>
      <c r="AD462" s="130"/>
      <c r="AE462" s="130"/>
    </row>
    <row r="463" spans="1:31" ht="15.75" customHeight="1" x14ac:dyDescent="0.3">
      <c r="A463" s="130"/>
      <c r="B463" s="130"/>
      <c r="C463" s="130"/>
      <c r="D463" s="130"/>
      <c r="E463" s="130"/>
      <c r="F463" s="130"/>
      <c r="G463" s="130"/>
      <c r="H463" s="130"/>
      <c r="I463" s="131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3"/>
      <c r="Z463" s="130"/>
      <c r="AA463" s="134"/>
      <c r="AB463" s="130"/>
      <c r="AC463" s="130"/>
      <c r="AD463" s="130"/>
      <c r="AE463" s="130"/>
    </row>
    <row r="464" spans="1:31" ht="15.75" customHeight="1" x14ac:dyDescent="0.3">
      <c r="A464" s="130"/>
      <c r="B464" s="130"/>
      <c r="C464" s="130"/>
      <c r="D464" s="130"/>
      <c r="E464" s="130"/>
      <c r="F464" s="130"/>
      <c r="G464" s="130"/>
      <c r="H464" s="130"/>
      <c r="I464" s="131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3"/>
      <c r="Z464" s="130"/>
      <c r="AA464" s="134"/>
      <c r="AB464" s="130"/>
      <c r="AC464" s="130"/>
      <c r="AD464" s="130"/>
      <c r="AE464" s="130"/>
    </row>
    <row r="465" spans="1:31" ht="15.75" customHeight="1" x14ac:dyDescent="0.3">
      <c r="A465" s="130"/>
      <c r="B465" s="130"/>
      <c r="C465" s="130"/>
      <c r="D465" s="130"/>
      <c r="E465" s="130"/>
      <c r="F465" s="130"/>
      <c r="G465" s="130"/>
      <c r="H465" s="130"/>
      <c r="I465" s="131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3"/>
      <c r="Z465" s="130"/>
      <c r="AA465" s="134"/>
      <c r="AB465" s="130"/>
      <c r="AC465" s="130"/>
      <c r="AD465" s="130"/>
      <c r="AE465" s="130"/>
    </row>
    <row r="466" spans="1:31" ht="15.75" customHeight="1" x14ac:dyDescent="0.3">
      <c r="A466" s="130"/>
      <c r="B466" s="130"/>
      <c r="C466" s="130"/>
      <c r="D466" s="130"/>
      <c r="E466" s="130"/>
      <c r="F466" s="130"/>
      <c r="G466" s="130"/>
      <c r="H466" s="130"/>
      <c r="I466" s="131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3"/>
      <c r="Z466" s="130"/>
      <c r="AA466" s="134"/>
      <c r="AB466" s="130"/>
      <c r="AC466" s="130"/>
      <c r="AD466" s="130"/>
      <c r="AE466" s="130"/>
    </row>
    <row r="467" spans="1:31" ht="15.75" customHeight="1" x14ac:dyDescent="0.3">
      <c r="A467" s="130"/>
      <c r="B467" s="130"/>
      <c r="C467" s="130"/>
      <c r="D467" s="130"/>
      <c r="E467" s="130"/>
      <c r="F467" s="130"/>
      <c r="G467" s="130"/>
      <c r="H467" s="130"/>
      <c r="I467" s="131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3"/>
      <c r="Z467" s="130"/>
      <c r="AA467" s="134"/>
      <c r="AB467" s="130"/>
      <c r="AC467" s="130"/>
      <c r="AD467" s="130"/>
      <c r="AE467" s="130"/>
    </row>
    <row r="468" spans="1:31" ht="15.75" customHeight="1" x14ac:dyDescent="0.3">
      <c r="A468" s="130"/>
      <c r="B468" s="130"/>
      <c r="C468" s="130"/>
      <c r="D468" s="130"/>
      <c r="E468" s="130"/>
      <c r="F468" s="130"/>
      <c r="G468" s="130"/>
      <c r="H468" s="130"/>
      <c r="I468" s="131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3"/>
      <c r="Z468" s="130"/>
      <c r="AA468" s="134"/>
      <c r="AB468" s="130"/>
      <c r="AC468" s="130"/>
      <c r="AD468" s="130"/>
      <c r="AE468" s="130"/>
    </row>
    <row r="469" spans="1:31" ht="15.75" customHeight="1" x14ac:dyDescent="0.3">
      <c r="A469" s="130"/>
      <c r="B469" s="130"/>
      <c r="C469" s="130"/>
      <c r="D469" s="130"/>
      <c r="E469" s="130"/>
      <c r="F469" s="130"/>
      <c r="G469" s="130"/>
      <c r="H469" s="130"/>
      <c r="I469" s="131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3"/>
      <c r="Z469" s="130"/>
      <c r="AA469" s="134"/>
      <c r="AB469" s="130"/>
      <c r="AC469" s="130"/>
      <c r="AD469" s="130"/>
      <c r="AE469" s="130"/>
    </row>
    <row r="470" spans="1:31" ht="15.75" customHeight="1" x14ac:dyDescent="0.3">
      <c r="A470" s="130"/>
      <c r="B470" s="130"/>
      <c r="C470" s="130"/>
      <c r="D470" s="130"/>
      <c r="E470" s="130"/>
      <c r="F470" s="130"/>
      <c r="G470" s="130"/>
      <c r="H470" s="130"/>
      <c r="I470" s="131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3"/>
      <c r="Z470" s="130"/>
      <c r="AA470" s="134"/>
      <c r="AB470" s="130"/>
      <c r="AC470" s="130"/>
      <c r="AD470" s="130"/>
      <c r="AE470" s="130"/>
    </row>
    <row r="471" spans="1:31" ht="15.75" customHeight="1" x14ac:dyDescent="0.3">
      <c r="A471" s="130"/>
      <c r="B471" s="130"/>
      <c r="C471" s="130"/>
      <c r="D471" s="130"/>
      <c r="E471" s="130"/>
      <c r="F471" s="130"/>
      <c r="G471" s="130"/>
      <c r="H471" s="130"/>
      <c r="I471" s="131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3"/>
      <c r="Z471" s="130"/>
      <c r="AA471" s="134"/>
      <c r="AB471" s="130"/>
      <c r="AC471" s="130"/>
      <c r="AD471" s="130"/>
      <c r="AE471" s="130"/>
    </row>
    <row r="472" spans="1:31" ht="15.75" customHeight="1" x14ac:dyDescent="0.3">
      <c r="A472" s="130"/>
      <c r="B472" s="130"/>
      <c r="C472" s="130"/>
      <c r="D472" s="130"/>
      <c r="E472" s="130"/>
      <c r="F472" s="130"/>
      <c r="G472" s="130"/>
      <c r="H472" s="130"/>
      <c r="I472" s="131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3"/>
      <c r="Z472" s="130"/>
      <c r="AA472" s="134"/>
      <c r="AB472" s="130"/>
      <c r="AC472" s="130"/>
      <c r="AD472" s="130"/>
      <c r="AE472" s="130"/>
    </row>
    <row r="473" spans="1:31" ht="15.75" customHeight="1" x14ac:dyDescent="0.3">
      <c r="A473" s="130"/>
      <c r="B473" s="130"/>
      <c r="C473" s="130"/>
      <c r="D473" s="130"/>
      <c r="E473" s="130"/>
      <c r="F473" s="130"/>
      <c r="G473" s="130"/>
      <c r="H473" s="130"/>
      <c r="I473" s="131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3"/>
      <c r="Z473" s="130"/>
      <c r="AA473" s="134"/>
      <c r="AB473" s="130"/>
      <c r="AC473" s="130"/>
      <c r="AD473" s="130"/>
      <c r="AE473" s="130"/>
    </row>
    <row r="474" spans="1:31" ht="15.75" customHeight="1" x14ac:dyDescent="0.3">
      <c r="A474" s="130"/>
      <c r="B474" s="130"/>
      <c r="C474" s="130"/>
      <c r="D474" s="130"/>
      <c r="E474" s="130"/>
      <c r="F474" s="130"/>
      <c r="G474" s="130"/>
      <c r="H474" s="130"/>
      <c r="I474" s="131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3"/>
      <c r="Z474" s="130"/>
      <c r="AA474" s="134"/>
      <c r="AB474" s="130"/>
      <c r="AC474" s="130"/>
      <c r="AD474" s="130"/>
      <c r="AE474" s="130"/>
    </row>
    <row r="475" spans="1:31" ht="15.75" customHeight="1" x14ac:dyDescent="0.3">
      <c r="A475" s="130"/>
      <c r="B475" s="130"/>
      <c r="C475" s="130"/>
      <c r="D475" s="130"/>
      <c r="E475" s="130"/>
      <c r="F475" s="130"/>
      <c r="G475" s="130"/>
      <c r="H475" s="130"/>
      <c r="I475" s="131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3"/>
      <c r="Z475" s="130"/>
      <c r="AA475" s="134"/>
      <c r="AB475" s="130"/>
      <c r="AC475" s="130"/>
      <c r="AD475" s="130"/>
      <c r="AE475" s="130"/>
    </row>
    <row r="476" spans="1:31" ht="15.75" customHeight="1" x14ac:dyDescent="0.3">
      <c r="A476" s="130"/>
      <c r="B476" s="130"/>
      <c r="C476" s="130"/>
      <c r="D476" s="130"/>
      <c r="E476" s="130"/>
      <c r="F476" s="130"/>
      <c r="G476" s="130"/>
      <c r="H476" s="130"/>
      <c r="I476" s="131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3"/>
      <c r="Z476" s="130"/>
      <c r="AA476" s="134"/>
      <c r="AB476" s="130"/>
      <c r="AC476" s="130"/>
      <c r="AD476" s="130"/>
      <c r="AE476" s="130"/>
    </row>
    <row r="477" spans="1:31" ht="15.75" customHeight="1" x14ac:dyDescent="0.3">
      <c r="A477" s="130"/>
      <c r="B477" s="130"/>
      <c r="C477" s="130"/>
      <c r="D477" s="130"/>
      <c r="E477" s="130"/>
      <c r="F477" s="130"/>
      <c r="G477" s="130"/>
      <c r="H477" s="130"/>
      <c r="I477" s="131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3"/>
      <c r="Z477" s="130"/>
      <c r="AA477" s="134"/>
      <c r="AB477" s="130"/>
      <c r="AC477" s="130"/>
      <c r="AD477" s="130"/>
      <c r="AE477" s="130"/>
    </row>
    <row r="478" spans="1:31" ht="15.75" customHeight="1" x14ac:dyDescent="0.3">
      <c r="A478" s="130"/>
      <c r="B478" s="130"/>
      <c r="C478" s="130"/>
      <c r="D478" s="130"/>
      <c r="E478" s="130"/>
      <c r="F478" s="130"/>
      <c r="G478" s="130"/>
      <c r="H478" s="130"/>
      <c r="I478" s="131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3"/>
      <c r="Z478" s="130"/>
      <c r="AA478" s="134"/>
      <c r="AB478" s="130"/>
      <c r="AC478" s="130"/>
      <c r="AD478" s="130"/>
      <c r="AE478" s="130"/>
    </row>
    <row r="479" spans="1:31" ht="15.75" customHeight="1" x14ac:dyDescent="0.3">
      <c r="A479" s="130"/>
      <c r="B479" s="130"/>
      <c r="C479" s="130"/>
      <c r="D479" s="130"/>
      <c r="E479" s="130"/>
      <c r="F479" s="130"/>
      <c r="G479" s="130"/>
      <c r="H479" s="130"/>
      <c r="I479" s="131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3"/>
      <c r="Z479" s="130"/>
      <c r="AA479" s="134"/>
      <c r="AB479" s="130"/>
      <c r="AC479" s="130"/>
      <c r="AD479" s="130"/>
      <c r="AE479" s="130"/>
    </row>
    <row r="480" spans="1:31" ht="15.75" customHeight="1" x14ac:dyDescent="0.3">
      <c r="A480" s="130"/>
      <c r="B480" s="130"/>
      <c r="C480" s="130"/>
      <c r="D480" s="130"/>
      <c r="E480" s="130"/>
      <c r="F480" s="130"/>
      <c r="G480" s="130"/>
      <c r="H480" s="130"/>
      <c r="I480" s="131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3"/>
      <c r="Z480" s="130"/>
      <c r="AA480" s="134"/>
      <c r="AB480" s="130"/>
      <c r="AC480" s="130"/>
      <c r="AD480" s="130"/>
      <c r="AE480" s="130"/>
    </row>
    <row r="481" spans="1:31" ht="15.75" customHeight="1" x14ac:dyDescent="0.3">
      <c r="A481" s="130"/>
      <c r="B481" s="130"/>
      <c r="C481" s="130"/>
      <c r="D481" s="130"/>
      <c r="E481" s="130"/>
      <c r="F481" s="130"/>
      <c r="G481" s="130"/>
      <c r="H481" s="130"/>
      <c r="I481" s="131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3"/>
      <c r="Z481" s="130"/>
      <c r="AA481" s="134"/>
      <c r="AB481" s="130"/>
      <c r="AC481" s="130"/>
      <c r="AD481" s="130"/>
      <c r="AE481" s="130"/>
    </row>
    <row r="482" spans="1:31" ht="15.75" customHeight="1" x14ac:dyDescent="0.3">
      <c r="A482" s="130"/>
      <c r="B482" s="130"/>
      <c r="C482" s="130"/>
      <c r="D482" s="130"/>
      <c r="E482" s="130"/>
      <c r="F482" s="130"/>
      <c r="G482" s="130"/>
      <c r="H482" s="130"/>
      <c r="I482" s="131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3"/>
      <c r="Z482" s="130"/>
      <c r="AA482" s="134"/>
      <c r="AB482" s="130"/>
      <c r="AC482" s="130"/>
      <c r="AD482" s="130"/>
      <c r="AE482" s="130"/>
    </row>
    <row r="483" spans="1:31" ht="15.75" customHeight="1" x14ac:dyDescent="0.3">
      <c r="A483" s="130"/>
      <c r="B483" s="130"/>
      <c r="C483" s="130"/>
      <c r="D483" s="130"/>
      <c r="E483" s="130"/>
      <c r="F483" s="130"/>
      <c r="G483" s="130"/>
      <c r="H483" s="130"/>
      <c r="I483" s="131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3"/>
      <c r="Z483" s="130"/>
      <c r="AA483" s="134"/>
      <c r="AB483" s="130"/>
      <c r="AC483" s="130"/>
      <c r="AD483" s="130"/>
      <c r="AE483" s="130"/>
    </row>
    <row r="484" spans="1:31" ht="15.75" customHeight="1" x14ac:dyDescent="0.3">
      <c r="A484" s="130"/>
      <c r="B484" s="130"/>
      <c r="C484" s="130"/>
      <c r="D484" s="130"/>
      <c r="E484" s="130"/>
      <c r="F484" s="130"/>
      <c r="G484" s="130"/>
      <c r="H484" s="130"/>
      <c r="I484" s="131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3"/>
      <c r="Z484" s="130"/>
      <c r="AA484" s="134"/>
      <c r="AB484" s="130"/>
      <c r="AC484" s="130"/>
      <c r="AD484" s="130"/>
      <c r="AE484" s="130"/>
    </row>
    <row r="485" spans="1:31" ht="15.75" customHeight="1" x14ac:dyDescent="0.3">
      <c r="A485" s="130"/>
      <c r="B485" s="130"/>
      <c r="C485" s="130"/>
      <c r="D485" s="130"/>
      <c r="E485" s="130"/>
      <c r="F485" s="130"/>
      <c r="G485" s="130"/>
      <c r="H485" s="130"/>
      <c r="I485" s="131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3"/>
      <c r="Z485" s="130"/>
      <c r="AA485" s="134"/>
      <c r="AB485" s="130"/>
      <c r="AC485" s="130"/>
      <c r="AD485" s="130"/>
      <c r="AE485" s="130"/>
    </row>
    <row r="486" spans="1:31" ht="15.75" customHeight="1" x14ac:dyDescent="0.3">
      <c r="A486" s="130"/>
      <c r="B486" s="130"/>
      <c r="C486" s="130"/>
      <c r="D486" s="130"/>
      <c r="E486" s="130"/>
      <c r="F486" s="130"/>
      <c r="G486" s="130"/>
      <c r="H486" s="130"/>
      <c r="I486" s="131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3"/>
      <c r="Z486" s="130"/>
      <c r="AA486" s="134"/>
      <c r="AB486" s="130"/>
      <c r="AC486" s="130"/>
      <c r="AD486" s="130"/>
      <c r="AE486" s="130"/>
    </row>
    <row r="487" spans="1:31" ht="15.75" customHeight="1" x14ac:dyDescent="0.3">
      <c r="A487" s="130"/>
      <c r="B487" s="130"/>
      <c r="C487" s="130"/>
      <c r="D487" s="130"/>
      <c r="E487" s="130"/>
      <c r="F487" s="130"/>
      <c r="G487" s="130"/>
      <c r="H487" s="130"/>
      <c r="I487" s="131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3"/>
      <c r="Z487" s="130"/>
      <c r="AA487" s="134"/>
      <c r="AB487" s="130"/>
      <c r="AC487" s="130"/>
      <c r="AD487" s="130"/>
      <c r="AE487" s="130"/>
    </row>
    <row r="488" spans="1:31" ht="15.75" customHeight="1" x14ac:dyDescent="0.3">
      <c r="A488" s="130"/>
      <c r="B488" s="130"/>
      <c r="C488" s="130"/>
      <c r="D488" s="130"/>
      <c r="E488" s="130"/>
      <c r="F488" s="130"/>
      <c r="G488" s="130"/>
      <c r="H488" s="130"/>
      <c r="I488" s="131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3"/>
      <c r="Z488" s="130"/>
      <c r="AA488" s="134"/>
      <c r="AB488" s="130"/>
      <c r="AC488" s="130"/>
      <c r="AD488" s="130"/>
      <c r="AE488" s="130"/>
    </row>
    <row r="489" spans="1:31" ht="15.75" customHeight="1" x14ac:dyDescent="0.3">
      <c r="A489" s="130"/>
      <c r="B489" s="130"/>
      <c r="C489" s="130"/>
      <c r="D489" s="130"/>
      <c r="E489" s="130"/>
      <c r="F489" s="130"/>
      <c r="G489" s="130"/>
      <c r="H489" s="130"/>
      <c r="I489" s="131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3"/>
      <c r="Z489" s="130"/>
      <c r="AA489" s="134"/>
      <c r="AB489" s="130"/>
      <c r="AC489" s="130"/>
      <c r="AD489" s="130"/>
      <c r="AE489" s="130"/>
    </row>
    <row r="490" spans="1:31" ht="15.75" customHeight="1" x14ac:dyDescent="0.3">
      <c r="A490" s="130"/>
      <c r="B490" s="130"/>
      <c r="C490" s="130"/>
      <c r="D490" s="130"/>
      <c r="E490" s="130"/>
      <c r="F490" s="130"/>
      <c r="G490" s="130"/>
      <c r="H490" s="130"/>
      <c r="I490" s="131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3"/>
      <c r="Z490" s="130"/>
      <c r="AA490" s="134"/>
      <c r="AB490" s="130"/>
      <c r="AC490" s="130"/>
      <c r="AD490" s="130"/>
      <c r="AE490" s="130"/>
    </row>
    <row r="491" spans="1:31" ht="15.75" customHeight="1" x14ac:dyDescent="0.3">
      <c r="A491" s="130"/>
      <c r="B491" s="130"/>
      <c r="C491" s="130"/>
      <c r="D491" s="130"/>
      <c r="E491" s="130"/>
      <c r="F491" s="130"/>
      <c r="G491" s="130"/>
      <c r="H491" s="130"/>
      <c r="I491" s="131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3"/>
      <c r="Z491" s="130"/>
      <c r="AA491" s="134"/>
      <c r="AB491" s="130"/>
      <c r="AC491" s="130"/>
      <c r="AD491" s="130"/>
      <c r="AE491" s="130"/>
    </row>
    <row r="492" spans="1:31" ht="15.75" customHeight="1" x14ac:dyDescent="0.3">
      <c r="A492" s="130"/>
      <c r="B492" s="130"/>
      <c r="C492" s="130"/>
      <c r="D492" s="130"/>
      <c r="E492" s="130"/>
      <c r="F492" s="130"/>
      <c r="G492" s="130"/>
      <c r="H492" s="130"/>
      <c r="I492" s="131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3"/>
      <c r="Z492" s="130"/>
      <c r="AA492" s="134"/>
      <c r="AB492" s="130"/>
      <c r="AC492" s="130"/>
      <c r="AD492" s="130"/>
      <c r="AE492" s="130"/>
    </row>
    <row r="493" spans="1:31" ht="15.75" customHeight="1" x14ac:dyDescent="0.3">
      <c r="A493" s="130"/>
      <c r="B493" s="130"/>
      <c r="C493" s="130"/>
      <c r="D493" s="130"/>
      <c r="E493" s="130"/>
      <c r="F493" s="130"/>
      <c r="G493" s="130"/>
      <c r="H493" s="130"/>
      <c r="I493" s="131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3"/>
      <c r="Z493" s="130"/>
      <c r="AA493" s="134"/>
      <c r="AB493" s="130"/>
      <c r="AC493" s="130"/>
      <c r="AD493" s="130"/>
      <c r="AE493" s="130"/>
    </row>
    <row r="494" spans="1:31" ht="15.75" customHeight="1" x14ac:dyDescent="0.3">
      <c r="A494" s="130"/>
      <c r="B494" s="130"/>
      <c r="C494" s="130"/>
      <c r="D494" s="130"/>
      <c r="E494" s="130"/>
      <c r="F494" s="130"/>
      <c r="G494" s="130"/>
      <c r="H494" s="130"/>
      <c r="I494" s="131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3"/>
      <c r="Z494" s="130"/>
      <c r="AA494" s="134"/>
      <c r="AB494" s="130"/>
      <c r="AC494" s="130"/>
      <c r="AD494" s="130"/>
      <c r="AE494" s="130"/>
    </row>
    <row r="495" spans="1:31" ht="15.75" customHeight="1" x14ac:dyDescent="0.3">
      <c r="A495" s="130"/>
      <c r="B495" s="130"/>
      <c r="C495" s="130"/>
      <c r="D495" s="130"/>
      <c r="E495" s="130"/>
      <c r="F495" s="130"/>
      <c r="G495" s="130"/>
      <c r="H495" s="130"/>
      <c r="I495" s="131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3"/>
      <c r="Z495" s="130"/>
      <c r="AA495" s="134"/>
      <c r="AB495" s="130"/>
      <c r="AC495" s="130"/>
      <c r="AD495" s="130"/>
      <c r="AE495" s="130"/>
    </row>
    <row r="496" spans="1:31" ht="15.75" customHeight="1" x14ac:dyDescent="0.3">
      <c r="A496" s="130"/>
      <c r="B496" s="130"/>
      <c r="C496" s="130"/>
      <c r="D496" s="130"/>
      <c r="E496" s="130"/>
      <c r="F496" s="130"/>
      <c r="G496" s="130"/>
      <c r="H496" s="130"/>
      <c r="I496" s="131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3"/>
      <c r="Z496" s="130"/>
      <c r="AA496" s="134"/>
      <c r="AB496" s="130"/>
      <c r="AC496" s="130"/>
      <c r="AD496" s="130"/>
      <c r="AE496" s="130"/>
    </row>
    <row r="497" spans="1:31" ht="15.75" customHeight="1" x14ac:dyDescent="0.3">
      <c r="A497" s="130"/>
      <c r="B497" s="130"/>
      <c r="C497" s="130"/>
      <c r="D497" s="130"/>
      <c r="E497" s="130"/>
      <c r="F497" s="130"/>
      <c r="G497" s="130"/>
      <c r="H497" s="130"/>
      <c r="I497" s="131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3"/>
      <c r="Z497" s="130"/>
      <c r="AA497" s="134"/>
      <c r="AB497" s="130"/>
      <c r="AC497" s="130"/>
      <c r="AD497" s="130"/>
      <c r="AE497" s="130"/>
    </row>
    <row r="498" spans="1:31" ht="15.75" customHeight="1" x14ac:dyDescent="0.3">
      <c r="A498" s="130"/>
      <c r="B498" s="130"/>
      <c r="C498" s="130"/>
      <c r="D498" s="130"/>
      <c r="E498" s="130"/>
      <c r="F498" s="130"/>
      <c r="G498" s="130"/>
      <c r="H498" s="130"/>
      <c r="I498" s="131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3"/>
      <c r="Z498" s="130"/>
      <c r="AA498" s="134"/>
      <c r="AB498" s="130"/>
      <c r="AC498" s="130"/>
      <c r="AD498" s="130"/>
      <c r="AE498" s="130"/>
    </row>
    <row r="499" spans="1:31" ht="15.75" customHeight="1" x14ac:dyDescent="0.3">
      <c r="A499" s="130"/>
      <c r="B499" s="130"/>
      <c r="C499" s="130"/>
      <c r="D499" s="130"/>
      <c r="E499" s="130"/>
      <c r="F499" s="130"/>
      <c r="G499" s="130"/>
      <c r="H499" s="130"/>
      <c r="I499" s="131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3"/>
      <c r="Z499" s="130"/>
      <c r="AA499" s="134"/>
      <c r="AB499" s="130"/>
      <c r="AC499" s="130"/>
      <c r="AD499" s="130"/>
      <c r="AE499" s="130"/>
    </row>
    <row r="500" spans="1:31" ht="15.75" customHeight="1" x14ac:dyDescent="0.3">
      <c r="A500" s="130"/>
      <c r="B500" s="130"/>
      <c r="C500" s="130"/>
      <c r="D500" s="130"/>
      <c r="E500" s="130"/>
      <c r="F500" s="130"/>
      <c r="G500" s="130"/>
      <c r="H500" s="130"/>
      <c r="I500" s="131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3"/>
      <c r="Z500" s="130"/>
      <c r="AA500" s="134"/>
      <c r="AB500" s="130"/>
      <c r="AC500" s="130"/>
      <c r="AD500" s="130"/>
      <c r="AE500" s="130"/>
    </row>
    <row r="501" spans="1:31" ht="15.75" customHeight="1" x14ac:dyDescent="0.3">
      <c r="A501" s="130"/>
      <c r="B501" s="130"/>
      <c r="C501" s="130"/>
      <c r="D501" s="130"/>
      <c r="E501" s="130"/>
      <c r="F501" s="130"/>
      <c r="G501" s="130"/>
      <c r="H501" s="130"/>
      <c r="I501" s="131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3"/>
      <c r="Z501" s="130"/>
      <c r="AA501" s="134"/>
      <c r="AB501" s="130"/>
      <c r="AC501" s="130"/>
      <c r="AD501" s="130"/>
      <c r="AE501" s="130"/>
    </row>
    <row r="502" spans="1:31" ht="15.75" customHeight="1" x14ac:dyDescent="0.3">
      <c r="A502" s="130"/>
      <c r="B502" s="130"/>
      <c r="C502" s="130"/>
      <c r="D502" s="130"/>
      <c r="E502" s="130"/>
      <c r="F502" s="130"/>
      <c r="G502" s="130"/>
      <c r="H502" s="130"/>
      <c r="I502" s="131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3"/>
      <c r="Z502" s="130"/>
      <c r="AA502" s="134"/>
      <c r="AB502" s="130"/>
      <c r="AC502" s="130"/>
      <c r="AD502" s="130"/>
      <c r="AE502" s="130"/>
    </row>
    <row r="503" spans="1:31" ht="15.75" customHeight="1" x14ac:dyDescent="0.3">
      <c r="A503" s="130"/>
      <c r="B503" s="130"/>
      <c r="C503" s="130"/>
      <c r="D503" s="130"/>
      <c r="E503" s="130"/>
      <c r="F503" s="130"/>
      <c r="G503" s="130"/>
      <c r="H503" s="130"/>
      <c r="I503" s="131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3"/>
      <c r="Z503" s="130"/>
      <c r="AA503" s="134"/>
      <c r="AB503" s="130"/>
      <c r="AC503" s="130"/>
      <c r="AD503" s="130"/>
      <c r="AE503" s="130"/>
    </row>
    <row r="504" spans="1:31" ht="15.75" customHeight="1" x14ac:dyDescent="0.3">
      <c r="A504" s="130"/>
      <c r="B504" s="130"/>
      <c r="C504" s="130"/>
      <c r="D504" s="130"/>
      <c r="E504" s="130"/>
      <c r="F504" s="130"/>
      <c r="G504" s="130"/>
      <c r="H504" s="130"/>
      <c r="I504" s="131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3"/>
      <c r="Z504" s="130"/>
      <c r="AA504" s="134"/>
      <c r="AB504" s="130"/>
      <c r="AC504" s="130"/>
      <c r="AD504" s="130"/>
      <c r="AE504" s="130"/>
    </row>
    <row r="505" spans="1:31" ht="15.75" customHeight="1" x14ac:dyDescent="0.3">
      <c r="A505" s="130"/>
      <c r="B505" s="130"/>
      <c r="C505" s="130"/>
      <c r="D505" s="130"/>
      <c r="E505" s="130"/>
      <c r="F505" s="130"/>
      <c r="G505" s="130"/>
      <c r="H505" s="130"/>
      <c r="I505" s="131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3"/>
      <c r="Z505" s="130"/>
      <c r="AA505" s="134"/>
      <c r="AB505" s="130"/>
      <c r="AC505" s="130"/>
      <c r="AD505" s="130"/>
      <c r="AE505" s="130"/>
    </row>
    <row r="506" spans="1:31" ht="15.75" customHeight="1" x14ac:dyDescent="0.3">
      <c r="A506" s="130"/>
      <c r="B506" s="130"/>
      <c r="C506" s="130"/>
      <c r="D506" s="130"/>
      <c r="E506" s="130"/>
      <c r="F506" s="130"/>
      <c r="G506" s="130"/>
      <c r="H506" s="130"/>
      <c r="I506" s="131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3"/>
      <c r="Z506" s="130"/>
      <c r="AA506" s="134"/>
      <c r="AB506" s="130"/>
      <c r="AC506" s="130"/>
      <c r="AD506" s="130"/>
      <c r="AE506" s="130"/>
    </row>
    <row r="507" spans="1:31" ht="15.75" customHeight="1" x14ac:dyDescent="0.3">
      <c r="A507" s="130"/>
      <c r="B507" s="130"/>
      <c r="C507" s="130"/>
      <c r="D507" s="130"/>
      <c r="E507" s="130"/>
      <c r="F507" s="130"/>
      <c r="G507" s="130"/>
      <c r="H507" s="130"/>
      <c r="I507" s="131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3"/>
      <c r="Z507" s="130"/>
      <c r="AA507" s="134"/>
      <c r="AB507" s="130"/>
      <c r="AC507" s="130"/>
      <c r="AD507" s="130"/>
      <c r="AE507" s="130"/>
    </row>
    <row r="508" spans="1:31" ht="15.75" customHeight="1" x14ac:dyDescent="0.3">
      <c r="A508" s="130"/>
      <c r="B508" s="130"/>
      <c r="C508" s="130"/>
      <c r="D508" s="130"/>
      <c r="E508" s="130"/>
      <c r="F508" s="130"/>
      <c r="G508" s="130"/>
      <c r="H508" s="130"/>
      <c r="I508" s="131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3"/>
      <c r="Z508" s="130"/>
      <c r="AA508" s="134"/>
      <c r="AB508" s="130"/>
      <c r="AC508" s="130"/>
      <c r="AD508" s="130"/>
      <c r="AE508" s="130"/>
    </row>
    <row r="509" spans="1:31" ht="15.75" customHeight="1" x14ac:dyDescent="0.3">
      <c r="A509" s="130"/>
      <c r="B509" s="130"/>
      <c r="C509" s="130"/>
      <c r="D509" s="130"/>
      <c r="E509" s="130"/>
      <c r="F509" s="130"/>
      <c r="G509" s="130"/>
      <c r="H509" s="130"/>
      <c r="I509" s="131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3"/>
      <c r="Z509" s="130"/>
      <c r="AA509" s="134"/>
      <c r="AB509" s="130"/>
      <c r="AC509" s="130"/>
      <c r="AD509" s="130"/>
      <c r="AE509" s="130"/>
    </row>
    <row r="510" spans="1:31" ht="15.75" customHeight="1" x14ac:dyDescent="0.3">
      <c r="A510" s="130"/>
      <c r="B510" s="130"/>
      <c r="C510" s="130"/>
      <c r="D510" s="130"/>
      <c r="E510" s="130"/>
      <c r="F510" s="130"/>
      <c r="G510" s="130"/>
      <c r="H510" s="130"/>
      <c r="I510" s="131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3"/>
      <c r="Z510" s="130"/>
      <c r="AA510" s="134"/>
      <c r="AB510" s="130"/>
      <c r="AC510" s="130"/>
      <c r="AD510" s="130"/>
      <c r="AE510" s="130"/>
    </row>
    <row r="511" spans="1:31" ht="15.75" customHeight="1" x14ac:dyDescent="0.3">
      <c r="A511" s="130"/>
      <c r="B511" s="130"/>
      <c r="C511" s="130"/>
      <c r="D511" s="130"/>
      <c r="E511" s="130"/>
      <c r="F511" s="130"/>
      <c r="G511" s="130"/>
      <c r="H511" s="130"/>
      <c r="I511" s="131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3"/>
      <c r="Z511" s="130"/>
      <c r="AA511" s="134"/>
      <c r="AB511" s="130"/>
      <c r="AC511" s="130"/>
      <c r="AD511" s="130"/>
      <c r="AE511" s="130"/>
    </row>
    <row r="512" spans="1:31" ht="15.75" customHeight="1" x14ac:dyDescent="0.3">
      <c r="A512" s="130"/>
      <c r="B512" s="130"/>
      <c r="C512" s="130"/>
      <c r="D512" s="130"/>
      <c r="E512" s="130"/>
      <c r="F512" s="130"/>
      <c r="G512" s="130"/>
      <c r="H512" s="130"/>
      <c r="I512" s="131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3"/>
      <c r="Z512" s="130"/>
      <c r="AA512" s="134"/>
      <c r="AB512" s="130"/>
      <c r="AC512" s="130"/>
      <c r="AD512" s="130"/>
      <c r="AE512" s="130"/>
    </row>
    <row r="513" spans="1:31" ht="15.75" customHeight="1" x14ac:dyDescent="0.3">
      <c r="A513" s="130"/>
      <c r="B513" s="130"/>
      <c r="C513" s="130"/>
      <c r="D513" s="130"/>
      <c r="E513" s="130"/>
      <c r="F513" s="130"/>
      <c r="G513" s="130"/>
      <c r="H513" s="130"/>
      <c r="I513" s="131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3"/>
      <c r="Z513" s="130"/>
      <c r="AA513" s="134"/>
      <c r="AB513" s="130"/>
      <c r="AC513" s="130"/>
      <c r="AD513" s="130"/>
      <c r="AE513" s="130"/>
    </row>
    <row r="514" spans="1:31" ht="15.75" customHeight="1" x14ac:dyDescent="0.3">
      <c r="A514" s="130"/>
      <c r="B514" s="130"/>
      <c r="C514" s="130"/>
      <c r="D514" s="130"/>
      <c r="E514" s="130"/>
      <c r="F514" s="130"/>
      <c r="G514" s="130"/>
      <c r="H514" s="130"/>
      <c r="I514" s="131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3"/>
      <c r="Z514" s="130"/>
      <c r="AA514" s="134"/>
      <c r="AB514" s="130"/>
      <c r="AC514" s="130"/>
      <c r="AD514" s="130"/>
      <c r="AE514" s="130"/>
    </row>
    <row r="515" spans="1:31" ht="15.75" customHeight="1" x14ac:dyDescent="0.3">
      <c r="A515" s="130"/>
      <c r="B515" s="130"/>
      <c r="C515" s="130"/>
      <c r="D515" s="130"/>
      <c r="E515" s="130"/>
      <c r="F515" s="130"/>
      <c r="G515" s="130"/>
      <c r="H515" s="130"/>
      <c r="I515" s="131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3"/>
      <c r="Z515" s="130"/>
      <c r="AA515" s="134"/>
      <c r="AB515" s="130"/>
      <c r="AC515" s="130"/>
      <c r="AD515" s="130"/>
      <c r="AE515" s="130"/>
    </row>
    <row r="516" spans="1:31" ht="15.75" customHeight="1" x14ac:dyDescent="0.3">
      <c r="A516" s="130"/>
      <c r="B516" s="130"/>
      <c r="C516" s="130"/>
      <c r="D516" s="130"/>
      <c r="E516" s="130"/>
      <c r="F516" s="130"/>
      <c r="G516" s="130"/>
      <c r="H516" s="130"/>
      <c r="I516" s="131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3"/>
      <c r="Z516" s="130"/>
      <c r="AA516" s="134"/>
      <c r="AB516" s="130"/>
      <c r="AC516" s="130"/>
      <c r="AD516" s="130"/>
      <c r="AE516" s="130"/>
    </row>
    <row r="517" spans="1:31" ht="15.75" customHeight="1" x14ac:dyDescent="0.3">
      <c r="A517" s="130"/>
      <c r="B517" s="130"/>
      <c r="C517" s="130"/>
      <c r="D517" s="130"/>
      <c r="E517" s="130"/>
      <c r="F517" s="130"/>
      <c r="G517" s="130"/>
      <c r="H517" s="130"/>
      <c r="I517" s="131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3"/>
      <c r="Z517" s="130"/>
      <c r="AA517" s="134"/>
      <c r="AB517" s="130"/>
      <c r="AC517" s="130"/>
      <c r="AD517" s="130"/>
      <c r="AE517" s="130"/>
    </row>
    <row r="518" spans="1:31" ht="15.75" customHeight="1" x14ac:dyDescent="0.3">
      <c r="A518" s="130"/>
      <c r="B518" s="130"/>
      <c r="C518" s="130"/>
      <c r="D518" s="130"/>
      <c r="E518" s="130"/>
      <c r="F518" s="130"/>
      <c r="G518" s="130"/>
      <c r="H518" s="130"/>
      <c r="I518" s="131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3"/>
      <c r="Z518" s="130"/>
      <c r="AA518" s="134"/>
      <c r="AB518" s="130"/>
      <c r="AC518" s="130"/>
      <c r="AD518" s="130"/>
      <c r="AE518" s="130"/>
    </row>
    <row r="519" spans="1:31" ht="15.75" customHeight="1" x14ac:dyDescent="0.3">
      <c r="A519" s="130"/>
      <c r="B519" s="130"/>
      <c r="C519" s="130"/>
      <c r="D519" s="130"/>
      <c r="E519" s="130"/>
      <c r="F519" s="130"/>
      <c r="G519" s="130"/>
      <c r="H519" s="130"/>
      <c r="I519" s="131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3"/>
      <c r="Z519" s="130"/>
      <c r="AA519" s="134"/>
      <c r="AB519" s="130"/>
      <c r="AC519" s="130"/>
      <c r="AD519" s="130"/>
      <c r="AE519" s="130"/>
    </row>
    <row r="520" spans="1:31" ht="15.75" customHeight="1" x14ac:dyDescent="0.3">
      <c r="A520" s="130"/>
      <c r="B520" s="130"/>
      <c r="C520" s="130"/>
      <c r="D520" s="130"/>
      <c r="E520" s="130"/>
      <c r="F520" s="130"/>
      <c r="G520" s="130"/>
      <c r="H520" s="130"/>
      <c r="I520" s="131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3"/>
      <c r="Z520" s="130"/>
      <c r="AA520" s="134"/>
      <c r="AB520" s="130"/>
      <c r="AC520" s="130"/>
      <c r="AD520" s="130"/>
      <c r="AE520" s="130"/>
    </row>
    <row r="521" spans="1:31" ht="15.75" customHeight="1" x14ac:dyDescent="0.3">
      <c r="A521" s="130"/>
      <c r="B521" s="130"/>
      <c r="C521" s="130"/>
      <c r="D521" s="130"/>
      <c r="E521" s="130"/>
      <c r="F521" s="130"/>
      <c r="G521" s="130"/>
      <c r="H521" s="130"/>
      <c r="I521" s="131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3"/>
      <c r="Z521" s="130"/>
      <c r="AA521" s="134"/>
      <c r="AB521" s="130"/>
      <c r="AC521" s="130"/>
      <c r="AD521" s="130"/>
      <c r="AE521" s="130"/>
    </row>
    <row r="522" spans="1:31" ht="15.75" customHeight="1" x14ac:dyDescent="0.3">
      <c r="A522" s="130"/>
      <c r="B522" s="130"/>
      <c r="C522" s="130"/>
      <c r="D522" s="130"/>
      <c r="E522" s="130"/>
      <c r="F522" s="130"/>
      <c r="G522" s="130"/>
      <c r="H522" s="130"/>
      <c r="I522" s="131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3"/>
      <c r="Z522" s="130"/>
      <c r="AA522" s="134"/>
      <c r="AB522" s="130"/>
      <c r="AC522" s="130"/>
      <c r="AD522" s="130"/>
      <c r="AE522" s="130"/>
    </row>
    <row r="523" spans="1:31" ht="15.75" customHeight="1" x14ac:dyDescent="0.3">
      <c r="A523" s="130"/>
      <c r="B523" s="130"/>
      <c r="C523" s="130"/>
      <c r="D523" s="130"/>
      <c r="E523" s="130"/>
      <c r="F523" s="130"/>
      <c r="G523" s="130"/>
      <c r="H523" s="130"/>
      <c r="I523" s="131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3"/>
      <c r="Z523" s="130"/>
      <c r="AA523" s="134"/>
      <c r="AB523" s="130"/>
      <c r="AC523" s="130"/>
      <c r="AD523" s="130"/>
      <c r="AE523" s="130"/>
    </row>
    <row r="524" spans="1:31" ht="15.75" customHeight="1" x14ac:dyDescent="0.3">
      <c r="A524" s="130"/>
      <c r="B524" s="130"/>
      <c r="C524" s="130"/>
      <c r="D524" s="130"/>
      <c r="E524" s="130"/>
      <c r="F524" s="130"/>
      <c r="G524" s="130"/>
      <c r="H524" s="130"/>
      <c r="I524" s="131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3"/>
      <c r="Z524" s="130"/>
      <c r="AA524" s="134"/>
      <c r="AB524" s="130"/>
      <c r="AC524" s="130"/>
      <c r="AD524" s="130"/>
      <c r="AE524" s="130"/>
    </row>
    <row r="525" spans="1:31" ht="15.75" customHeight="1" x14ac:dyDescent="0.3">
      <c r="A525" s="130"/>
      <c r="B525" s="130"/>
      <c r="C525" s="130"/>
      <c r="D525" s="130"/>
      <c r="E525" s="130"/>
      <c r="F525" s="130"/>
      <c r="G525" s="130"/>
      <c r="H525" s="130"/>
      <c r="I525" s="131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3"/>
      <c r="Z525" s="130"/>
      <c r="AA525" s="134"/>
      <c r="AB525" s="130"/>
      <c r="AC525" s="130"/>
      <c r="AD525" s="130"/>
      <c r="AE525" s="130"/>
    </row>
    <row r="526" spans="1:31" ht="15.75" customHeight="1" x14ac:dyDescent="0.3">
      <c r="A526" s="130"/>
      <c r="B526" s="130"/>
      <c r="C526" s="130"/>
      <c r="D526" s="130"/>
      <c r="E526" s="130"/>
      <c r="F526" s="130"/>
      <c r="G526" s="130"/>
      <c r="H526" s="130"/>
      <c r="I526" s="131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3"/>
      <c r="Z526" s="130"/>
      <c r="AA526" s="134"/>
      <c r="AB526" s="130"/>
      <c r="AC526" s="130"/>
      <c r="AD526" s="130"/>
      <c r="AE526" s="130"/>
    </row>
    <row r="527" spans="1:31" ht="15.75" customHeight="1" x14ac:dyDescent="0.3">
      <c r="A527" s="130"/>
      <c r="B527" s="130"/>
      <c r="C527" s="130"/>
      <c r="D527" s="130"/>
      <c r="E527" s="130"/>
      <c r="F527" s="130"/>
      <c r="G527" s="130"/>
      <c r="H527" s="130"/>
      <c r="I527" s="131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3"/>
      <c r="Z527" s="130"/>
      <c r="AA527" s="134"/>
      <c r="AB527" s="130"/>
      <c r="AC527" s="130"/>
      <c r="AD527" s="130"/>
      <c r="AE527" s="130"/>
    </row>
    <row r="528" spans="1:31" ht="15.75" customHeight="1" x14ac:dyDescent="0.3">
      <c r="A528" s="130"/>
      <c r="B528" s="130"/>
      <c r="C528" s="130"/>
      <c r="D528" s="130"/>
      <c r="E528" s="130"/>
      <c r="F528" s="130"/>
      <c r="G528" s="130"/>
      <c r="H528" s="130"/>
      <c r="I528" s="131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3"/>
      <c r="Z528" s="130"/>
      <c r="AA528" s="134"/>
      <c r="AB528" s="130"/>
      <c r="AC528" s="130"/>
      <c r="AD528" s="130"/>
      <c r="AE528" s="130"/>
    </row>
    <row r="529" spans="1:31" ht="15.75" customHeight="1" x14ac:dyDescent="0.3">
      <c r="A529" s="130"/>
      <c r="B529" s="130"/>
      <c r="C529" s="130"/>
      <c r="D529" s="130"/>
      <c r="E529" s="130"/>
      <c r="F529" s="130"/>
      <c r="G529" s="130"/>
      <c r="H529" s="130"/>
      <c r="I529" s="131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3"/>
      <c r="Z529" s="130"/>
      <c r="AA529" s="134"/>
      <c r="AB529" s="130"/>
      <c r="AC529" s="130"/>
      <c r="AD529" s="130"/>
      <c r="AE529" s="130"/>
    </row>
    <row r="530" spans="1:31" ht="15.75" customHeight="1" x14ac:dyDescent="0.3">
      <c r="A530" s="130"/>
      <c r="B530" s="130"/>
      <c r="C530" s="130"/>
      <c r="D530" s="130"/>
      <c r="E530" s="130"/>
      <c r="F530" s="130"/>
      <c r="G530" s="130"/>
      <c r="H530" s="130"/>
      <c r="I530" s="131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3"/>
      <c r="Z530" s="130"/>
      <c r="AA530" s="134"/>
      <c r="AB530" s="130"/>
      <c r="AC530" s="130"/>
      <c r="AD530" s="130"/>
      <c r="AE530" s="130"/>
    </row>
    <row r="531" spans="1:31" ht="15.75" customHeight="1" x14ac:dyDescent="0.3">
      <c r="A531" s="130"/>
      <c r="B531" s="130"/>
      <c r="C531" s="130"/>
      <c r="D531" s="130"/>
      <c r="E531" s="130"/>
      <c r="F531" s="130"/>
      <c r="G531" s="130"/>
      <c r="H531" s="130"/>
      <c r="I531" s="131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3"/>
      <c r="Z531" s="130"/>
      <c r="AA531" s="134"/>
      <c r="AB531" s="130"/>
      <c r="AC531" s="130"/>
      <c r="AD531" s="130"/>
      <c r="AE531" s="130"/>
    </row>
    <row r="532" spans="1:31" ht="15.75" customHeight="1" x14ac:dyDescent="0.3">
      <c r="A532" s="130"/>
      <c r="B532" s="130"/>
      <c r="C532" s="130"/>
      <c r="D532" s="130"/>
      <c r="E532" s="130"/>
      <c r="F532" s="130"/>
      <c r="G532" s="130"/>
      <c r="H532" s="130"/>
      <c r="I532" s="131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3"/>
      <c r="Z532" s="130"/>
      <c r="AA532" s="134"/>
      <c r="AB532" s="130"/>
      <c r="AC532" s="130"/>
      <c r="AD532" s="130"/>
      <c r="AE532" s="130"/>
    </row>
    <row r="533" spans="1:31" ht="15.75" customHeight="1" x14ac:dyDescent="0.3">
      <c r="A533" s="130"/>
      <c r="B533" s="130"/>
      <c r="C533" s="130"/>
      <c r="D533" s="130"/>
      <c r="E533" s="130"/>
      <c r="F533" s="130"/>
      <c r="G533" s="130"/>
      <c r="H533" s="130"/>
      <c r="I533" s="131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3"/>
      <c r="Z533" s="130"/>
      <c r="AA533" s="134"/>
      <c r="AB533" s="130"/>
      <c r="AC533" s="130"/>
      <c r="AD533" s="130"/>
      <c r="AE533" s="130"/>
    </row>
    <row r="534" spans="1:31" ht="15.75" customHeight="1" x14ac:dyDescent="0.3">
      <c r="A534" s="130"/>
      <c r="B534" s="130"/>
      <c r="C534" s="130"/>
      <c r="D534" s="130"/>
      <c r="E534" s="130"/>
      <c r="F534" s="130"/>
      <c r="G534" s="130"/>
      <c r="H534" s="130"/>
      <c r="I534" s="131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3"/>
      <c r="Z534" s="130"/>
      <c r="AA534" s="134"/>
      <c r="AB534" s="130"/>
      <c r="AC534" s="130"/>
      <c r="AD534" s="130"/>
      <c r="AE534" s="130"/>
    </row>
    <row r="535" spans="1:31" ht="15.75" customHeight="1" x14ac:dyDescent="0.3">
      <c r="A535" s="130"/>
      <c r="B535" s="130"/>
      <c r="C535" s="130"/>
      <c r="D535" s="130"/>
      <c r="E535" s="130"/>
      <c r="F535" s="130"/>
      <c r="G535" s="130"/>
      <c r="H535" s="130"/>
      <c r="I535" s="131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3"/>
      <c r="Z535" s="130"/>
      <c r="AA535" s="134"/>
      <c r="AB535" s="130"/>
      <c r="AC535" s="130"/>
      <c r="AD535" s="130"/>
      <c r="AE535" s="130"/>
    </row>
    <row r="536" spans="1:31" ht="15.75" customHeight="1" x14ac:dyDescent="0.3">
      <c r="A536" s="130"/>
      <c r="B536" s="130"/>
      <c r="C536" s="130"/>
      <c r="D536" s="130"/>
      <c r="E536" s="130"/>
      <c r="F536" s="130"/>
      <c r="G536" s="130"/>
      <c r="H536" s="130"/>
      <c r="I536" s="131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3"/>
      <c r="Z536" s="130"/>
      <c r="AA536" s="134"/>
      <c r="AB536" s="130"/>
      <c r="AC536" s="130"/>
      <c r="AD536" s="130"/>
      <c r="AE536" s="130"/>
    </row>
    <row r="537" spans="1:31" ht="15.75" customHeight="1" x14ac:dyDescent="0.3">
      <c r="A537" s="130"/>
      <c r="B537" s="130"/>
      <c r="C537" s="130"/>
      <c r="D537" s="130"/>
      <c r="E537" s="130"/>
      <c r="F537" s="130"/>
      <c r="G537" s="130"/>
      <c r="H537" s="130"/>
      <c r="I537" s="131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3"/>
      <c r="Z537" s="130"/>
      <c r="AA537" s="134"/>
      <c r="AB537" s="130"/>
      <c r="AC537" s="130"/>
      <c r="AD537" s="130"/>
      <c r="AE537" s="130"/>
    </row>
    <row r="538" spans="1:31" ht="15.75" customHeight="1" x14ac:dyDescent="0.3">
      <c r="A538" s="130"/>
      <c r="B538" s="130"/>
      <c r="C538" s="130"/>
      <c r="D538" s="130"/>
      <c r="E538" s="130"/>
      <c r="F538" s="130"/>
      <c r="G538" s="130"/>
      <c r="H538" s="130"/>
      <c r="I538" s="131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3"/>
      <c r="Z538" s="130"/>
      <c r="AA538" s="134"/>
      <c r="AB538" s="130"/>
      <c r="AC538" s="130"/>
      <c r="AD538" s="130"/>
      <c r="AE538" s="130"/>
    </row>
    <row r="539" spans="1:31" ht="15.75" customHeight="1" x14ac:dyDescent="0.3">
      <c r="A539" s="130"/>
      <c r="B539" s="130"/>
      <c r="C539" s="130"/>
      <c r="D539" s="130"/>
      <c r="E539" s="130"/>
      <c r="F539" s="130"/>
      <c r="G539" s="130"/>
      <c r="H539" s="130"/>
      <c r="I539" s="131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3"/>
      <c r="Z539" s="130"/>
      <c r="AA539" s="134"/>
      <c r="AB539" s="130"/>
      <c r="AC539" s="130"/>
      <c r="AD539" s="130"/>
      <c r="AE539" s="130"/>
    </row>
    <row r="540" spans="1:31" ht="15.75" customHeight="1" x14ac:dyDescent="0.3">
      <c r="A540" s="130"/>
      <c r="B540" s="130"/>
      <c r="C540" s="130"/>
      <c r="D540" s="130"/>
      <c r="E540" s="130"/>
      <c r="F540" s="130"/>
      <c r="G540" s="130"/>
      <c r="H540" s="130"/>
      <c r="I540" s="131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3"/>
      <c r="Z540" s="130"/>
      <c r="AA540" s="134"/>
      <c r="AB540" s="130"/>
      <c r="AC540" s="130"/>
      <c r="AD540" s="130"/>
      <c r="AE540" s="130"/>
    </row>
    <row r="541" spans="1:31" ht="15.75" customHeight="1" x14ac:dyDescent="0.3">
      <c r="A541" s="130"/>
      <c r="B541" s="130"/>
      <c r="C541" s="130"/>
      <c r="D541" s="130"/>
      <c r="E541" s="130"/>
      <c r="F541" s="130"/>
      <c r="G541" s="130"/>
      <c r="H541" s="130"/>
      <c r="I541" s="131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3"/>
      <c r="Z541" s="130"/>
      <c r="AA541" s="134"/>
      <c r="AB541" s="130"/>
      <c r="AC541" s="130"/>
      <c r="AD541" s="130"/>
      <c r="AE541" s="130"/>
    </row>
    <row r="542" spans="1:31" ht="15.75" customHeight="1" x14ac:dyDescent="0.3">
      <c r="A542" s="130"/>
      <c r="B542" s="130"/>
      <c r="C542" s="130"/>
      <c r="D542" s="130"/>
      <c r="E542" s="130"/>
      <c r="F542" s="130"/>
      <c r="G542" s="130"/>
      <c r="H542" s="130"/>
      <c r="I542" s="131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3"/>
      <c r="Z542" s="130"/>
      <c r="AA542" s="134"/>
      <c r="AB542" s="130"/>
      <c r="AC542" s="130"/>
      <c r="AD542" s="130"/>
      <c r="AE542" s="130"/>
    </row>
    <row r="543" spans="1:31" ht="15.75" customHeight="1" x14ac:dyDescent="0.3">
      <c r="A543" s="130"/>
      <c r="B543" s="130"/>
      <c r="C543" s="130"/>
      <c r="D543" s="130"/>
      <c r="E543" s="130"/>
      <c r="F543" s="130"/>
      <c r="G543" s="130"/>
      <c r="H543" s="130"/>
      <c r="I543" s="131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3"/>
      <c r="Z543" s="130"/>
      <c r="AA543" s="134"/>
      <c r="AB543" s="130"/>
      <c r="AC543" s="130"/>
      <c r="AD543" s="130"/>
      <c r="AE543" s="130"/>
    </row>
    <row r="544" spans="1:31" ht="15.75" customHeight="1" x14ac:dyDescent="0.3">
      <c r="A544" s="130"/>
      <c r="B544" s="130"/>
      <c r="C544" s="130"/>
      <c r="D544" s="130"/>
      <c r="E544" s="130"/>
      <c r="F544" s="130"/>
      <c r="G544" s="130"/>
      <c r="H544" s="130"/>
      <c r="I544" s="131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3"/>
      <c r="Z544" s="130"/>
      <c r="AA544" s="134"/>
      <c r="AB544" s="130"/>
      <c r="AC544" s="130"/>
      <c r="AD544" s="130"/>
      <c r="AE544" s="130"/>
    </row>
    <row r="545" spans="1:31" ht="15.75" customHeight="1" x14ac:dyDescent="0.3">
      <c r="A545" s="130"/>
      <c r="B545" s="130"/>
      <c r="C545" s="130"/>
      <c r="D545" s="130"/>
      <c r="E545" s="130"/>
      <c r="F545" s="130"/>
      <c r="G545" s="130"/>
      <c r="H545" s="130"/>
      <c r="I545" s="131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3"/>
      <c r="Z545" s="130"/>
      <c r="AA545" s="134"/>
      <c r="AB545" s="130"/>
      <c r="AC545" s="130"/>
      <c r="AD545" s="130"/>
      <c r="AE545" s="130"/>
    </row>
    <row r="546" spans="1:31" ht="15.75" customHeight="1" x14ac:dyDescent="0.3">
      <c r="A546" s="130"/>
      <c r="B546" s="130"/>
      <c r="C546" s="130"/>
      <c r="D546" s="130"/>
      <c r="E546" s="130"/>
      <c r="F546" s="130"/>
      <c r="G546" s="130"/>
      <c r="H546" s="130"/>
      <c r="I546" s="131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3"/>
      <c r="Z546" s="130"/>
      <c r="AA546" s="134"/>
      <c r="AB546" s="130"/>
      <c r="AC546" s="130"/>
      <c r="AD546" s="130"/>
      <c r="AE546" s="130"/>
    </row>
    <row r="547" spans="1:31" ht="15.75" customHeight="1" x14ac:dyDescent="0.3">
      <c r="A547" s="130"/>
      <c r="B547" s="130"/>
      <c r="C547" s="130"/>
      <c r="D547" s="130"/>
      <c r="E547" s="130"/>
      <c r="F547" s="130"/>
      <c r="G547" s="130"/>
      <c r="H547" s="130"/>
      <c r="I547" s="131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3"/>
      <c r="Z547" s="130"/>
      <c r="AA547" s="134"/>
      <c r="AB547" s="130"/>
      <c r="AC547" s="130"/>
      <c r="AD547" s="130"/>
      <c r="AE547" s="130"/>
    </row>
    <row r="548" spans="1:31" ht="15.75" customHeight="1" x14ac:dyDescent="0.3">
      <c r="A548" s="130"/>
      <c r="B548" s="130"/>
      <c r="C548" s="130"/>
      <c r="D548" s="130"/>
      <c r="E548" s="130"/>
      <c r="F548" s="130"/>
      <c r="G548" s="130"/>
      <c r="H548" s="130"/>
      <c r="I548" s="131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3"/>
      <c r="Z548" s="130"/>
      <c r="AA548" s="134"/>
      <c r="AB548" s="130"/>
      <c r="AC548" s="130"/>
      <c r="AD548" s="130"/>
      <c r="AE548" s="130"/>
    </row>
    <row r="549" spans="1:31" ht="15.75" customHeight="1" x14ac:dyDescent="0.3">
      <c r="A549" s="130"/>
      <c r="B549" s="130"/>
      <c r="C549" s="130"/>
      <c r="D549" s="130"/>
      <c r="E549" s="130"/>
      <c r="F549" s="130"/>
      <c r="G549" s="130"/>
      <c r="H549" s="130"/>
      <c r="I549" s="131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3"/>
      <c r="Z549" s="130"/>
      <c r="AA549" s="134"/>
      <c r="AB549" s="130"/>
      <c r="AC549" s="130"/>
      <c r="AD549" s="130"/>
      <c r="AE549" s="130"/>
    </row>
    <row r="550" spans="1:31" ht="15.75" customHeight="1" x14ac:dyDescent="0.3">
      <c r="A550" s="130"/>
      <c r="B550" s="130"/>
      <c r="C550" s="130"/>
      <c r="D550" s="130"/>
      <c r="E550" s="130"/>
      <c r="F550" s="130"/>
      <c r="G550" s="130"/>
      <c r="H550" s="130"/>
      <c r="I550" s="131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3"/>
      <c r="Z550" s="130"/>
      <c r="AA550" s="134"/>
      <c r="AB550" s="130"/>
      <c r="AC550" s="130"/>
      <c r="AD550" s="130"/>
      <c r="AE550" s="130"/>
    </row>
    <row r="551" spans="1:31" ht="15.75" customHeight="1" x14ac:dyDescent="0.3">
      <c r="A551" s="130"/>
      <c r="B551" s="130"/>
      <c r="C551" s="130"/>
      <c r="D551" s="130"/>
      <c r="E551" s="130"/>
      <c r="F551" s="130"/>
      <c r="G551" s="130"/>
      <c r="H551" s="130"/>
      <c r="I551" s="131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3"/>
      <c r="Z551" s="130"/>
      <c r="AA551" s="134"/>
      <c r="AB551" s="130"/>
      <c r="AC551" s="130"/>
      <c r="AD551" s="130"/>
      <c r="AE551" s="130"/>
    </row>
    <row r="552" spans="1:31" ht="15.75" customHeight="1" x14ac:dyDescent="0.3">
      <c r="A552" s="130"/>
      <c r="B552" s="130"/>
      <c r="C552" s="130"/>
      <c r="D552" s="130"/>
      <c r="E552" s="130"/>
      <c r="F552" s="130"/>
      <c r="G552" s="130"/>
      <c r="H552" s="130"/>
      <c r="I552" s="131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3"/>
      <c r="Z552" s="130"/>
      <c r="AA552" s="134"/>
      <c r="AB552" s="130"/>
      <c r="AC552" s="130"/>
      <c r="AD552" s="130"/>
      <c r="AE552" s="130"/>
    </row>
    <row r="553" spans="1:31" ht="15.75" customHeight="1" x14ac:dyDescent="0.3">
      <c r="A553" s="130"/>
      <c r="B553" s="130"/>
      <c r="C553" s="130"/>
      <c r="D553" s="130"/>
      <c r="E553" s="130"/>
      <c r="F553" s="130"/>
      <c r="G553" s="130"/>
      <c r="H553" s="130"/>
      <c r="I553" s="131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3"/>
      <c r="Z553" s="130"/>
      <c r="AA553" s="134"/>
      <c r="AB553" s="130"/>
      <c r="AC553" s="130"/>
      <c r="AD553" s="130"/>
      <c r="AE553" s="130"/>
    </row>
    <row r="554" spans="1:31" ht="15.75" customHeight="1" x14ac:dyDescent="0.3">
      <c r="A554" s="130"/>
      <c r="B554" s="130"/>
      <c r="C554" s="130"/>
      <c r="D554" s="130"/>
      <c r="E554" s="130"/>
      <c r="F554" s="130"/>
      <c r="G554" s="130"/>
      <c r="H554" s="130"/>
      <c r="I554" s="131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3"/>
      <c r="Z554" s="130"/>
      <c r="AA554" s="134"/>
      <c r="AB554" s="130"/>
      <c r="AC554" s="130"/>
      <c r="AD554" s="130"/>
      <c r="AE554" s="130"/>
    </row>
    <row r="555" spans="1:31" ht="15.75" customHeight="1" x14ac:dyDescent="0.3">
      <c r="A555" s="130"/>
      <c r="B555" s="130"/>
      <c r="C555" s="130"/>
      <c r="D555" s="130"/>
      <c r="E555" s="130"/>
      <c r="F555" s="130"/>
      <c r="G555" s="130"/>
      <c r="H555" s="130"/>
      <c r="I555" s="131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3"/>
      <c r="Z555" s="130"/>
      <c r="AA555" s="134"/>
      <c r="AB555" s="130"/>
      <c r="AC555" s="130"/>
      <c r="AD555" s="130"/>
      <c r="AE555" s="130"/>
    </row>
    <row r="556" spans="1:31" ht="15.75" customHeight="1" x14ac:dyDescent="0.3">
      <c r="A556" s="130"/>
      <c r="B556" s="130"/>
      <c r="C556" s="130"/>
      <c r="D556" s="130"/>
      <c r="E556" s="130"/>
      <c r="F556" s="130"/>
      <c r="G556" s="130"/>
      <c r="H556" s="130"/>
      <c r="I556" s="131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3"/>
      <c r="Z556" s="130"/>
      <c r="AA556" s="134"/>
      <c r="AB556" s="130"/>
      <c r="AC556" s="130"/>
      <c r="AD556" s="130"/>
      <c r="AE556" s="130"/>
    </row>
    <row r="557" spans="1:31" ht="15.75" customHeight="1" x14ac:dyDescent="0.3">
      <c r="A557" s="130"/>
      <c r="B557" s="130"/>
      <c r="C557" s="130"/>
      <c r="D557" s="130"/>
      <c r="E557" s="130"/>
      <c r="F557" s="130"/>
      <c r="G557" s="130"/>
      <c r="H557" s="130"/>
      <c r="I557" s="131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3"/>
      <c r="Z557" s="130"/>
      <c r="AA557" s="134"/>
      <c r="AB557" s="130"/>
      <c r="AC557" s="130"/>
      <c r="AD557" s="130"/>
      <c r="AE557" s="130"/>
    </row>
    <row r="558" spans="1:31" ht="15.75" customHeight="1" x14ac:dyDescent="0.3">
      <c r="A558" s="130"/>
      <c r="B558" s="130"/>
      <c r="C558" s="130"/>
      <c r="D558" s="130"/>
      <c r="E558" s="130"/>
      <c r="F558" s="130"/>
      <c r="G558" s="130"/>
      <c r="H558" s="130"/>
      <c r="I558" s="131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3"/>
      <c r="Z558" s="130"/>
      <c r="AA558" s="134"/>
      <c r="AB558" s="130"/>
      <c r="AC558" s="130"/>
      <c r="AD558" s="130"/>
      <c r="AE558" s="130"/>
    </row>
    <row r="559" spans="1:31" ht="15.75" customHeight="1" x14ac:dyDescent="0.3">
      <c r="A559" s="130"/>
      <c r="B559" s="130"/>
      <c r="C559" s="130"/>
      <c r="D559" s="130"/>
      <c r="E559" s="130"/>
      <c r="F559" s="130"/>
      <c r="G559" s="130"/>
      <c r="H559" s="130"/>
      <c r="I559" s="131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3"/>
      <c r="Z559" s="130"/>
      <c r="AA559" s="134"/>
      <c r="AB559" s="130"/>
      <c r="AC559" s="130"/>
      <c r="AD559" s="130"/>
      <c r="AE559" s="130"/>
    </row>
    <row r="560" spans="1:31" ht="15.75" customHeight="1" x14ac:dyDescent="0.3">
      <c r="A560" s="130"/>
      <c r="B560" s="130"/>
      <c r="C560" s="130"/>
      <c r="D560" s="130"/>
      <c r="E560" s="130"/>
      <c r="F560" s="130"/>
      <c r="G560" s="130"/>
      <c r="H560" s="130"/>
      <c r="I560" s="131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3"/>
      <c r="Z560" s="130"/>
      <c r="AA560" s="134"/>
      <c r="AB560" s="130"/>
      <c r="AC560" s="130"/>
      <c r="AD560" s="130"/>
      <c r="AE560" s="130"/>
    </row>
    <row r="561" spans="1:31" ht="15.75" customHeight="1" x14ac:dyDescent="0.3">
      <c r="A561" s="130"/>
      <c r="B561" s="130"/>
      <c r="C561" s="130"/>
      <c r="D561" s="130"/>
      <c r="E561" s="130"/>
      <c r="F561" s="130"/>
      <c r="G561" s="130"/>
      <c r="H561" s="130"/>
      <c r="I561" s="131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3"/>
      <c r="Z561" s="130"/>
      <c r="AA561" s="134"/>
      <c r="AB561" s="130"/>
      <c r="AC561" s="130"/>
      <c r="AD561" s="130"/>
      <c r="AE561" s="130"/>
    </row>
    <row r="562" spans="1:31" ht="15.75" customHeight="1" x14ac:dyDescent="0.3">
      <c r="A562" s="130"/>
      <c r="B562" s="130"/>
      <c r="C562" s="130"/>
      <c r="D562" s="130"/>
      <c r="E562" s="130"/>
      <c r="F562" s="130"/>
      <c r="G562" s="130"/>
      <c r="H562" s="130"/>
      <c r="I562" s="131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3"/>
      <c r="Z562" s="130"/>
      <c r="AA562" s="134"/>
      <c r="AB562" s="130"/>
      <c r="AC562" s="130"/>
      <c r="AD562" s="130"/>
      <c r="AE562" s="130"/>
    </row>
    <row r="563" spans="1:31" ht="15.75" customHeight="1" x14ac:dyDescent="0.3">
      <c r="A563" s="130"/>
      <c r="B563" s="130"/>
      <c r="C563" s="130"/>
      <c r="D563" s="130"/>
      <c r="E563" s="130"/>
      <c r="F563" s="130"/>
      <c r="G563" s="130"/>
      <c r="H563" s="130"/>
      <c r="I563" s="131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3"/>
      <c r="Z563" s="130"/>
      <c r="AA563" s="134"/>
      <c r="AB563" s="130"/>
      <c r="AC563" s="130"/>
      <c r="AD563" s="130"/>
      <c r="AE563" s="130"/>
    </row>
    <row r="564" spans="1:31" ht="15.75" customHeight="1" x14ac:dyDescent="0.3">
      <c r="A564" s="130"/>
      <c r="B564" s="130"/>
      <c r="C564" s="130"/>
      <c r="D564" s="130"/>
      <c r="E564" s="130"/>
      <c r="F564" s="130"/>
      <c r="G564" s="130"/>
      <c r="H564" s="130"/>
      <c r="I564" s="131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3"/>
      <c r="Z564" s="130"/>
      <c r="AA564" s="134"/>
      <c r="AB564" s="130"/>
      <c r="AC564" s="130"/>
      <c r="AD564" s="130"/>
      <c r="AE564" s="130"/>
    </row>
    <row r="565" spans="1:31" ht="15.75" customHeight="1" x14ac:dyDescent="0.3">
      <c r="A565" s="130"/>
      <c r="B565" s="130"/>
      <c r="C565" s="130"/>
      <c r="D565" s="130"/>
      <c r="E565" s="130"/>
      <c r="F565" s="130"/>
      <c r="G565" s="130"/>
      <c r="H565" s="130"/>
      <c r="I565" s="131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3"/>
      <c r="Z565" s="130"/>
      <c r="AA565" s="134"/>
      <c r="AB565" s="130"/>
      <c r="AC565" s="130"/>
      <c r="AD565" s="130"/>
      <c r="AE565" s="130"/>
    </row>
    <row r="566" spans="1:31" ht="15.75" customHeight="1" x14ac:dyDescent="0.3">
      <c r="A566" s="130"/>
      <c r="B566" s="130"/>
      <c r="C566" s="130"/>
      <c r="D566" s="130"/>
      <c r="E566" s="130"/>
      <c r="F566" s="130"/>
      <c r="G566" s="130"/>
      <c r="H566" s="130"/>
      <c r="I566" s="131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3"/>
      <c r="Z566" s="130"/>
      <c r="AA566" s="134"/>
      <c r="AB566" s="130"/>
      <c r="AC566" s="130"/>
      <c r="AD566" s="130"/>
      <c r="AE566" s="130"/>
    </row>
    <row r="567" spans="1:31" ht="15.75" customHeight="1" x14ac:dyDescent="0.3">
      <c r="A567" s="130"/>
      <c r="B567" s="130"/>
      <c r="C567" s="130"/>
      <c r="D567" s="130"/>
      <c r="E567" s="130"/>
      <c r="F567" s="130"/>
      <c r="G567" s="130"/>
      <c r="H567" s="130"/>
      <c r="I567" s="131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3"/>
      <c r="Z567" s="130"/>
      <c r="AA567" s="134"/>
      <c r="AB567" s="130"/>
      <c r="AC567" s="130"/>
      <c r="AD567" s="130"/>
      <c r="AE567" s="130"/>
    </row>
    <row r="568" spans="1:31" ht="15.75" customHeight="1" x14ac:dyDescent="0.3">
      <c r="A568" s="130"/>
      <c r="B568" s="130"/>
      <c r="C568" s="130"/>
      <c r="D568" s="130"/>
      <c r="E568" s="130"/>
      <c r="F568" s="130"/>
      <c r="G568" s="130"/>
      <c r="H568" s="130"/>
      <c r="I568" s="131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3"/>
      <c r="Z568" s="130"/>
      <c r="AA568" s="134"/>
      <c r="AB568" s="130"/>
      <c r="AC568" s="130"/>
      <c r="AD568" s="130"/>
      <c r="AE568" s="130"/>
    </row>
    <row r="569" spans="1:31" ht="15.75" customHeight="1" x14ac:dyDescent="0.3">
      <c r="A569" s="130"/>
      <c r="B569" s="130"/>
      <c r="C569" s="130"/>
      <c r="D569" s="130"/>
      <c r="E569" s="130"/>
      <c r="F569" s="130"/>
      <c r="G569" s="130"/>
      <c r="H569" s="130"/>
      <c r="I569" s="131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3"/>
      <c r="Z569" s="130"/>
      <c r="AA569" s="134"/>
      <c r="AB569" s="130"/>
      <c r="AC569" s="130"/>
      <c r="AD569" s="130"/>
      <c r="AE569" s="130"/>
    </row>
    <row r="570" spans="1:31" ht="15.75" customHeight="1" x14ac:dyDescent="0.3">
      <c r="A570" s="130"/>
      <c r="B570" s="130"/>
      <c r="C570" s="130"/>
      <c r="D570" s="130"/>
      <c r="E570" s="130"/>
      <c r="F570" s="130"/>
      <c r="G570" s="130"/>
      <c r="H570" s="130"/>
      <c r="I570" s="131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3"/>
      <c r="Z570" s="130"/>
      <c r="AA570" s="134"/>
      <c r="AB570" s="130"/>
      <c r="AC570" s="130"/>
      <c r="AD570" s="130"/>
      <c r="AE570" s="130"/>
    </row>
    <row r="571" spans="1:31" ht="15.75" customHeight="1" x14ac:dyDescent="0.3">
      <c r="A571" s="130"/>
      <c r="B571" s="130"/>
      <c r="C571" s="130"/>
      <c r="D571" s="130"/>
      <c r="E571" s="130"/>
      <c r="F571" s="130"/>
      <c r="G571" s="130"/>
      <c r="H571" s="130"/>
      <c r="I571" s="131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3"/>
      <c r="Z571" s="130"/>
      <c r="AA571" s="134"/>
      <c r="AB571" s="130"/>
      <c r="AC571" s="130"/>
      <c r="AD571" s="130"/>
      <c r="AE571" s="130"/>
    </row>
    <row r="572" spans="1:31" ht="15.75" customHeight="1" x14ac:dyDescent="0.3">
      <c r="A572" s="130"/>
      <c r="B572" s="130"/>
      <c r="C572" s="130"/>
      <c r="D572" s="130"/>
      <c r="E572" s="130"/>
      <c r="F572" s="130"/>
      <c r="G572" s="130"/>
      <c r="H572" s="130"/>
      <c r="I572" s="131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3"/>
      <c r="Z572" s="130"/>
      <c r="AA572" s="134"/>
      <c r="AB572" s="130"/>
      <c r="AC572" s="130"/>
      <c r="AD572" s="130"/>
      <c r="AE572" s="130"/>
    </row>
    <row r="573" spans="1:31" ht="15.75" customHeight="1" x14ac:dyDescent="0.3">
      <c r="A573" s="130"/>
      <c r="B573" s="130"/>
      <c r="C573" s="130"/>
      <c r="D573" s="130"/>
      <c r="E573" s="130"/>
      <c r="F573" s="130"/>
      <c r="G573" s="130"/>
      <c r="H573" s="130"/>
      <c r="I573" s="131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3"/>
      <c r="Z573" s="130"/>
      <c r="AA573" s="134"/>
      <c r="AB573" s="130"/>
      <c r="AC573" s="130"/>
      <c r="AD573" s="130"/>
      <c r="AE573" s="130"/>
    </row>
    <row r="574" spans="1:31" ht="15.75" customHeight="1" x14ac:dyDescent="0.3">
      <c r="A574" s="130"/>
      <c r="B574" s="130"/>
      <c r="C574" s="130"/>
      <c r="D574" s="130"/>
      <c r="E574" s="130"/>
      <c r="F574" s="130"/>
      <c r="G574" s="130"/>
      <c r="H574" s="130"/>
      <c r="I574" s="131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3"/>
      <c r="Z574" s="130"/>
      <c r="AA574" s="134"/>
      <c r="AB574" s="130"/>
      <c r="AC574" s="130"/>
      <c r="AD574" s="130"/>
      <c r="AE574" s="130"/>
    </row>
    <row r="575" spans="1:31" ht="15.75" customHeight="1" x14ac:dyDescent="0.3">
      <c r="A575" s="130"/>
      <c r="B575" s="130"/>
      <c r="C575" s="130"/>
      <c r="D575" s="130"/>
      <c r="E575" s="130"/>
      <c r="F575" s="130"/>
      <c r="G575" s="130"/>
      <c r="H575" s="130"/>
      <c r="I575" s="131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3"/>
      <c r="Z575" s="130"/>
      <c r="AA575" s="134"/>
      <c r="AB575" s="130"/>
      <c r="AC575" s="130"/>
      <c r="AD575" s="130"/>
      <c r="AE575" s="130"/>
    </row>
    <row r="576" spans="1:31" ht="15.75" customHeight="1" x14ac:dyDescent="0.3">
      <c r="A576" s="130"/>
      <c r="B576" s="130"/>
      <c r="C576" s="130"/>
      <c r="D576" s="130"/>
      <c r="E576" s="130"/>
      <c r="F576" s="130"/>
      <c r="G576" s="130"/>
      <c r="H576" s="130"/>
      <c r="I576" s="131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3"/>
      <c r="Z576" s="130"/>
      <c r="AA576" s="134"/>
      <c r="AB576" s="130"/>
      <c r="AC576" s="130"/>
      <c r="AD576" s="130"/>
      <c r="AE576" s="130"/>
    </row>
    <row r="577" spans="1:31" ht="15.75" customHeight="1" x14ac:dyDescent="0.3">
      <c r="A577" s="130"/>
      <c r="B577" s="130"/>
      <c r="C577" s="130"/>
      <c r="D577" s="130"/>
      <c r="E577" s="130"/>
      <c r="F577" s="130"/>
      <c r="G577" s="130"/>
      <c r="H577" s="130"/>
      <c r="I577" s="131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3"/>
      <c r="Z577" s="130"/>
      <c r="AA577" s="134"/>
      <c r="AB577" s="130"/>
      <c r="AC577" s="130"/>
      <c r="AD577" s="130"/>
      <c r="AE577" s="130"/>
    </row>
    <row r="578" spans="1:31" ht="15.75" customHeight="1" x14ac:dyDescent="0.3">
      <c r="A578" s="130"/>
      <c r="B578" s="130"/>
      <c r="C578" s="130"/>
      <c r="D578" s="130"/>
      <c r="E578" s="130"/>
      <c r="F578" s="130"/>
      <c r="G578" s="130"/>
      <c r="H578" s="130"/>
      <c r="I578" s="131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3"/>
      <c r="Z578" s="130"/>
      <c r="AA578" s="134"/>
      <c r="AB578" s="130"/>
      <c r="AC578" s="130"/>
      <c r="AD578" s="130"/>
      <c r="AE578" s="130"/>
    </row>
    <row r="579" spans="1:31" ht="15.75" customHeight="1" x14ac:dyDescent="0.3">
      <c r="A579" s="130"/>
      <c r="B579" s="130"/>
      <c r="C579" s="130"/>
      <c r="D579" s="130"/>
      <c r="E579" s="130"/>
      <c r="F579" s="130"/>
      <c r="G579" s="130"/>
      <c r="H579" s="130"/>
      <c r="I579" s="131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3"/>
      <c r="Z579" s="130"/>
      <c r="AA579" s="134"/>
      <c r="AB579" s="130"/>
      <c r="AC579" s="130"/>
      <c r="AD579" s="130"/>
      <c r="AE579" s="130"/>
    </row>
    <row r="580" spans="1:31" ht="15.75" customHeight="1" x14ac:dyDescent="0.3">
      <c r="A580" s="130"/>
      <c r="B580" s="130"/>
      <c r="C580" s="130"/>
      <c r="D580" s="130"/>
      <c r="E580" s="130"/>
      <c r="F580" s="130"/>
      <c r="G580" s="130"/>
      <c r="H580" s="130"/>
      <c r="I580" s="131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3"/>
      <c r="Z580" s="130"/>
      <c r="AA580" s="134"/>
      <c r="AB580" s="130"/>
      <c r="AC580" s="130"/>
      <c r="AD580" s="130"/>
      <c r="AE580" s="130"/>
    </row>
    <row r="581" spans="1:31" ht="15.75" customHeight="1" x14ac:dyDescent="0.3">
      <c r="A581" s="130"/>
      <c r="B581" s="130"/>
      <c r="C581" s="130"/>
      <c r="D581" s="130"/>
      <c r="E581" s="130"/>
      <c r="F581" s="130"/>
      <c r="G581" s="130"/>
      <c r="H581" s="130"/>
      <c r="I581" s="131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3"/>
      <c r="Z581" s="130"/>
      <c r="AA581" s="134"/>
      <c r="AB581" s="130"/>
      <c r="AC581" s="130"/>
      <c r="AD581" s="130"/>
      <c r="AE581" s="130"/>
    </row>
    <row r="582" spans="1:31" ht="15.75" customHeight="1" x14ac:dyDescent="0.3">
      <c r="A582" s="130"/>
      <c r="B582" s="130"/>
      <c r="C582" s="130"/>
      <c r="D582" s="130"/>
      <c r="E582" s="130"/>
      <c r="F582" s="130"/>
      <c r="G582" s="130"/>
      <c r="H582" s="130"/>
      <c r="I582" s="131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3"/>
      <c r="Z582" s="130"/>
      <c r="AA582" s="134"/>
      <c r="AB582" s="130"/>
      <c r="AC582" s="130"/>
      <c r="AD582" s="130"/>
      <c r="AE582" s="130"/>
    </row>
    <row r="583" spans="1:31" ht="15.75" customHeight="1" x14ac:dyDescent="0.3">
      <c r="A583" s="130"/>
      <c r="B583" s="130"/>
      <c r="C583" s="130"/>
      <c r="D583" s="130"/>
      <c r="E583" s="130"/>
      <c r="F583" s="130"/>
      <c r="G583" s="130"/>
      <c r="H583" s="130"/>
      <c r="I583" s="131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3"/>
      <c r="Z583" s="130"/>
      <c r="AA583" s="134"/>
      <c r="AB583" s="130"/>
      <c r="AC583" s="130"/>
      <c r="AD583" s="130"/>
      <c r="AE583" s="130"/>
    </row>
    <row r="584" spans="1:31" ht="15.75" customHeight="1" x14ac:dyDescent="0.3">
      <c r="A584" s="130"/>
      <c r="B584" s="130"/>
      <c r="C584" s="130"/>
      <c r="D584" s="130"/>
      <c r="E584" s="130"/>
      <c r="F584" s="130"/>
      <c r="G584" s="130"/>
      <c r="H584" s="130"/>
      <c r="I584" s="131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3"/>
      <c r="Z584" s="130"/>
      <c r="AA584" s="134"/>
      <c r="AB584" s="130"/>
      <c r="AC584" s="130"/>
      <c r="AD584" s="130"/>
      <c r="AE584" s="130"/>
    </row>
    <row r="585" spans="1:31" ht="15.75" customHeight="1" x14ac:dyDescent="0.3">
      <c r="A585" s="130"/>
      <c r="B585" s="130"/>
      <c r="C585" s="130"/>
      <c r="D585" s="130"/>
      <c r="E585" s="130"/>
      <c r="F585" s="130"/>
      <c r="G585" s="130"/>
      <c r="H585" s="130"/>
      <c r="I585" s="131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3"/>
      <c r="Z585" s="130"/>
      <c r="AA585" s="134"/>
      <c r="AB585" s="130"/>
      <c r="AC585" s="130"/>
      <c r="AD585" s="130"/>
      <c r="AE585" s="130"/>
    </row>
    <row r="586" spans="1:31" ht="15.75" customHeight="1" x14ac:dyDescent="0.3">
      <c r="A586" s="130"/>
      <c r="B586" s="130"/>
      <c r="C586" s="130"/>
      <c r="D586" s="130"/>
      <c r="E586" s="130"/>
      <c r="F586" s="130"/>
      <c r="G586" s="130"/>
      <c r="H586" s="130"/>
      <c r="I586" s="131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3"/>
      <c r="Z586" s="130"/>
      <c r="AA586" s="134"/>
      <c r="AB586" s="130"/>
      <c r="AC586" s="130"/>
      <c r="AD586" s="130"/>
      <c r="AE586" s="130"/>
    </row>
    <row r="587" spans="1:31" ht="15.75" customHeight="1" x14ac:dyDescent="0.3">
      <c r="A587" s="130"/>
      <c r="B587" s="130"/>
      <c r="C587" s="130"/>
      <c r="D587" s="130"/>
      <c r="E587" s="130"/>
      <c r="F587" s="130"/>
      <c r="G587" s="130"/>
      <c r="H587" s="130"/>
      <c r="I587" s="131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3"/>
      <c r="Z587" s="130"/>
      <c r="AA587" s="134"/>
      <c r="AB587" s="130"/>
      <c r="AC587" s="130"/>
      <c r="AD587" s="130"/>
      <c r="AE587" s="130"/>
    </row>
    <row r="588" spans="1:31" ht="15.75" customHeight="1" x14ac:dyDescent="0.3">
      <c r="A588" s="130"/>
      <c r="B588" s="130"/>
      <c r="C588" s="130"/>
      <c r="D588" s="130"/>
      <c r="E588" s="130"/>
      <c r="F588" s="130"/>
      <c r="G588" s="130"/>
      <c r="H588" s="130"/>
      <c r="I588" s="131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3"/>
      <c r="Z588" s="130"/>
      <c r="AA588" s="134"/>
      <c r="AB588" s="130"/>
      <c r="AC588" s="130"/>
      <c r="AD588" s="130"/>
      <c r="AE588" s="130"/>
    </row>
    <row r="589" spans="1:31" ht="15.75" customHeight="1" x14ac:dyDescent="0.3">
      <c r="A589" s="130"/>
      <c r="B589" s="130"/>
      <c r="C589" s="130"/>
      <c r="D589" s="130"/>
      <c r="E589" s="130"/>
      <c r="F589" s="130"/>
      <c r="G589" s="130"/>
      <c r="H589" s="130"/>
      <c r="I589" s="131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3"/>
      <c r="Z589" s="130"/>
      <c r="AA589" s="134"/>
      <c r="AB589" s="130"/>
      <c r="AC589" s="130"/>
      <c r="AD589" s="130"/>
      <c r="AE589" s="130"/>
    </row>
    <row r="590" spans="1:31" ht="15.75" customHeight="1" x14ac:dyDescent="0.3">
      <c r="A590" s="130"/>
      <c r="B590" s="130"/>
      <c r="C590" s="130"/>
      <c r="D590" s="130"/>
      <c r="E590" s="130"/>
      <c r="F590" s="130"/>
      <c r="G590" s="130"/>
      <c r="H590" s="130"/>
      <c r="I590" s="131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3"/>
      <c r="Z590" s="130"/>
      <c r="AA590" s="134"/>
      <c r="AB590" s="130"/>
      <c r="AC590" s="130"/>
      <c r="AD590" s="130"/>
      <c r="AE590" s="130"/>
    </row>
    <row r="591" spans="1:31" ht="15.75" customHeight="1" x14ac:dyDescent="0.3">
      <c r="A591" s="130"/>
      <c r="B591" s="130"/>
      <c r="C591" s="130"/>
      <c r="D591" s="130"/>
      <c r="E591" s="130"/>
      <c r="F591" s="130"/>
      <c r="G591" s="130"/>
      <c r="H591" s="130"/>
      <c r="I591" s="131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3"/>
      <c r="Z591" s="130"/>
      <c r="AA591" s="134"/>
      <c r="AB591" s="130"/>
      <c r="AC591" s="130"/>
      <c r="AD591" s="130"/>
      <c r="AE591" s="130"/>
    </row>
    <row r="592" spans="1:31" ht="15.75" customHeight="1" x14ac:dyDescent="0.3">
      <c r="A592" s="130"/>
      <c r="B592" s="130"/>
      <c r="C592" s="130"/>
      <c r="D592" s="130"/>
      <c r="E592" s="130"/>
      <c r="F592" s="130"/>
      <c r="G592" s="130"/>
      <c r="H592" s="130"/>
      <c r="I592" s="131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3"/>
      <c r="Z592" s="130"/>
      <c r="AA592" s="134"/>
      <c r="AB592" s="130"/>
      <c r="AC592" s="130"/>
      <c r="AD592" s="130"/>
      <c r="AE592" s="130"/>
    </row>
    <row r="593" spans="1:31" ht="15.75" customHeight="1" x14ac:dyDescent="0.3">
      <c r="A593" s="130"/>
      <c r="B593" s="130"/>
      <c r="C593" s="130"/>
      <c r="D593" s="130"/>
      <c r="E593" s="130"/>
      <c r="F593" s="130"/>
      <c r="G593" s="130"/>
      <c r="H593" s="130"/>
      <c r="I593" s="131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3"/>
      <c r="Z593" s="130"/>
      <c r="AA593" s="134"/>
      <c r="AB593" s="130"/>
      <c r="AC593" s="130"/>
      <c r="AD593" s="130"/>
      <c r="AE593" s="130"/>
    </row>
    <row r="594" spans="1:31" ht="15.75" customHeight="1" x14ac:dyDescent="0.3">
      <c r="A594" s="130"/>
      <c r="B594" s="130"/>
      <c r="C594" s="130"/>
      <c r="D594" s="130"/>
      <c r="E594" s="130"/>
      <c r="F594" s="130"/>
      <c r="G594" s="130"/>
      <c r="H594" s="130"/>
      <c r="I594" s="131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3"/>
      <c r="Z594" s="130"/>
      <c r="AA594" s="134"/>
      <c r="AB594" s="130"/>
      <c r="AC594" s="130"/>
      <c r="AD594" s="130"/>
      <c r="AE594" s="130"/>
    </row>
    <row r="595" spans="1:31" ht="15.75" customHeight="1" x14ac:dyDescent="0.3">
      <c r="A595" s="130"/>
      <c r="B595" s="130"/>
      <c r="C595" s="130"/>
      <c r="D595" s="130"/>
      <c r="E595" s="130"/>
      <c r="F595" s="130"/>
      <c r="G595" s="130"/>
      <c r="H595" s="130"/>
      <c r="I595" s="131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3"/>
      <c r="Z595" s="130"/>
      <c r="AA595" s="134"/>
      <c r="AB595" s="130"/>
      <c r="AC595" s="130"/>
      <c r="AD595" s="130"/>
      <c r="AE595" s="130"/>
    </row>
    <row r="596" spans="1:31" ht="15.75" customHeight="1" x14ac:dyDescent="0.3">
      <c r="A596" s="130"/>
      <c r="B596" s="130"/>
      <c r="C596" s="130"/>
      <c r="D596" s="130"/>
      <c r="E596" s="130"/>
      <c r="F596" s="130"/>
      <c r="G596" s="130"/>
      <c r="H596" s="130"/>
      <c r="I596" s="131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3"/>
      <c r="Z596" s="130"/>
      <c r="AA596" s="134"/>
      <c r="AB596" s="130"/>
      <c r="AC596" s="130"/>
      <c r="AD596" s="130"/>
      <c r="AE596" s="130"/>
    </row>
    <row r="597" spans="1:31" ht="15.75" customHeight="1" x14ac:dyDescent="0.3">
      <c r="A597" s="130"/>
      <c r="B597" s="130"/>
      <c r="C597" s="130"/>
      <c r="D597" s="130"/>
      <c r="E597" s="130"/>
      <c r="F597" s="130"/>
      <c r="G597" s="130"/>
      <c r="H597" s="130"/>
      <c r="I597" s="131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3"/>
      <c r="Z597" s="130"/>
      <c r="AA597" s="134"/>
      <c r="AB597" s="130"/>
      <c r="AC597" s="130"/>
      <c r="AD597" s="130"/>
      <c r="AE597" s="130"/>
    </row>
    <row r="598" spans="1:31" ht="15.75" customHeight="1" x14ac:dyDescent="0.3">
      <c r="A598" s="130"/>
      <c r="B598" s="130"/>
      <c r="C598" s="130"/>
      <c r="D598" s="130"/>
      <c r="E598" s="130"/>
      <c r="F598" s="130"/>
      <c r="G598" s="130"/>
      <c r="H598" s="130"/>
      <c r="I598" s="131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3"/>
      <c r="Z598" s="130"/>
      <c r="AA598" s="134"/>
      <c r="AB598" s="130"/>
      <c r="AC598" s="130"/>
      <c r="AD598" s="130"/>
      <c r="AE598" s="130"/>
    </row>
    <row r="599" spans="1:31" ht="15.75" customHeight="1" x14ac:dyDescent="0.3">
      <c r="A599" s="130"/>
      <c r="B599" s="130"/>
      <c r="C599" s="130"/>
      <c r="D599" s="130"/>
      <c r="E599" s="130"/>
      <c r="F599" s="130"/>
      <c r="G599" s="130"/>
      <c r="H599" s="130"/>
      <c r="I599" s="131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3"/>
      <c r="Z599" s="130"/>
      <c r="AA599" s="134"/>
      <c r="AB599" s="130"/>
      <c r="AC599" s="130"/>
      <c r="AD599" s="130"/>
      <c r="AE599" s="130"/>
    </row>
    <row r="600" spans="1:31" ht="15.75" customHeight="1" x14ac:dyDescent="0.3">
      <c r="A600" s="130"/>
      <c r="B600" s="130"/>
      <c r="C600" s="130"/>
      <c r="D600" s="130"/>
      <c r="E600" s="130"/>
      <c r="F600" s="130"/>
      <c r="G600" s="130"/>
      <c r="H600" s="130"/>
      <c r="I600" s="131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3"/>
      <c r="Z600" s="130"/>
      <c r="AA600" s="134"/>
      <c r="AB600" s="130"/>
      <c r="AC600" s="130"/>
      <c r="AD600" s="130"/>
      <c r="AE600" s="130"/>
    </row>
    <row r="601" spans="1:31" ht="15.75" customHeight="1" x14ac:dyDescent="0.3">
      <c r="A601" s="130"/>
      <c r="B601" s="130"/>
      <c r="C601" s="130"/>
      <c r="D601" s="130"/>
      <c r="E601" s="130"/>
      <c r="F601" s="130"/>
      <c r="G601" s="130"/>
      <c r="H601" s="130"/>
      <c r="I601" s="131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3"/>
      <c r="Z601" s="130"/>
      <c r="AA601" s="134"/>
      <c r="AB601" s="130"/>
      <c r="AC601" s="130"/>
      <c r="AD601" s="130"/>
      <c r="AE601" s="130"/>
    </row>
    <row r="602" spans="1:31" ht="15.75" customHeight="1" x14ac:dyDescent="0.3">
      <c r="A602" s="130"/>
      <c r="B602" s="130"/>
      <c r="C602" s="130"/>
      <c r="D602" s="130"/>
      <c r="E602" s="130"/>
      <c r="F602" s="130"/>
      <c r="G602" s="130"/>
      <c r="H602" s="130"/>
      <c r="I602" s="131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3"/>
      <c r="Z602" s="130"/>
      <c r="AA602" s="134"/>
      <c r="AB602" s="130"/>
      <c r="AC602" s="130"/>
      <c r="AD602" s="130"/>
      <c r="AE602" s="130"/>
    </row>
    <row r="603" spans="1:31" ht="15.75" customHeight="1" x14ac:dyDescent="0.3">
      <c r="A603" s="130"/>
      <c r="B603" s="130"/>
      <c r="C603" s="130"/>
      <c r="D603" s="130"/>
      <c r="E603" s="130"/>
      <c r="F603" s="130"/>
      <c r="G603" s="130"/>
      <c r="H603" s="130"/>
      <c r="I603" s="131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3"/>
      <c r="Z603" s="130"/>
      <c r="AA603" s="134"/>
      <c r="AB603" s="130"/>
      <c r="AC603" s="130"/>
      <c r="AD603" s="130"/>
      <c r="AE603" s="130"/>
    </row>
    <row r="604" spans="1:31" ht="15.75" customHeight="1" x14ac:dyDescent="0.3">
      <c r="A604" s="130"/>
      <c r="B604" s="130"/>
      <c r="C604" s="130"/>
      <c r="D604" s="130"/>
      <c r="E604" s="130"/>
      <c r="F604" s="130"/>
      <c r="G604" s="130"/>
      <c r="H604" s="130"/>
      <c r="I604" s="131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3"/>
      <c r="Z604" s="130"/>
      <c r="AA604" s="134"/>
      <c r="AB604" s="130"/>
      <c r="AC604" s="130"/>
      <c r="AD604" s="130"/>
      <c r="AE604" s="130"/>
    </row>
    <row r="605" spans="1:31" ht="15.75" customHeight="1" x14ac:dyDescent="0.3">
      <c r="A605" s="130"/>
      <c r="B605" s="130"/>
      <c r="C605" s="130"/>
      <c r="D605" s="130"/>
      <c r="E605" s="130"/>
      <c r="F605" s="130"/>
      <c r="G605" s="130"/>
      <c r="H605" s="130"/>
      <c r="I605" s="131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3"/>
      <c r="Z605" s="130"/>
      <c r="AA605" s="134"/>
      <c r="AB605" s="130"/>
      <c r="AC605" s="130"/>
      <c r="AD605" s="130"/>
      <c r="AE605" s="130"/>
    </row>
    <row r="606" spans="1:31" ht="15.75" customHeight="1" x14ac:dyDescent="0.3">
      <c r="A606" s="130"/>
      <c r="B606" s="130"/>
      <c r="C606" s="130"/>
      <c r="D606" s="130"/>
      <c r="E606" s="130"/>
      <c r="F606" s="130"/>
      <c r="G606" s="130"/>
      <c r="H606" s="130"/>
      <c r="I606" s="131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3"/>
      <c r="Z606" s="130"/>
      <c r="AA606" s="134"/>
      <c r="AB606" s="130"/>
      <c r="AC606" s="130"/>
      <c r="AD606" s="130"/>
      <c r="AE606" s="130"/>
    </row>
    <row r="607" spans="1:31" ht="15.75" customHeight="1" x14ac:dyDescent="0.3">
      <c r="A607" s="130"/>
      <c r="B607" s="130"/>
      <c r="C607" s="130"/>
      <c r="D607" s="130"/>
      <c r="E607" s="130"/>
      <c r="F607" s="130"/>
      <c r="G607" s="130"/>
      <c r="H607" s="130"/>
      <c r="I607" s="131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3"/>
      <c r="Z607" s="130"/>
      <c r="AA607" s="134"/>
      <c r="AB607" s="130"/>
      <c r="AC607" s="130"/>
      <c r="AD607" s="130"/>
      <c r="AE607" s="130"/>
    </row>
    <row r="608" spans="1:31" ht="15.75" customHeight="1" x14ac:dyDescent="0.3">
      <c r="A608" s="130"/>
      <c r="B608" s="130"/>
      <c r="C608" s="130"/>
      <c r="D608" s="130"/>
      <c r="E608" s="130"/>
      <c r="F608" s="130"/>
      <c r="G608" s="130"/>
      <c r="H608" s="130"/>
      <c r="I608" s="131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3"/>
      <c r="Z608" s="130"/>
      <c r="AA608" s="134"/>
      <c r="AB608" s="130"/>
      <c r="AC608" s="130"/>
      <c r="AD608" s="130"/>
      <c r="AE608" s="130"/>
    </row>
    <row r="609" spans="1:31" ht="15.75" customHeight="1" x14ac:dyDescent="0.3">
      <c r="A609" s="130"/>
      <c r="B609" s="130"/>
      <c r="C609" s="130"/>
      <c r="D609" s="130"/>
      <c r="E609" s="130"/>
      <c r="F609" s="130"/>
      <c r="G609" s="130"/>
      <c r="H609" s="130"/>
      <c r="I609" s="131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3"/>
      <c r="Z609" s="130"/>
      <c r="AA609" s="134"/>
      <c r="AB609" s="130"/>
      <c r="AC609" s="130"/>
      <c r="AD609" s="130"/>
      <c r="AE609" s="130"/>
    </row>
    <row r="610" spans="1:31" ht="15.75" customHeight="1" x14ac:dyDescent="0.3">
      <c r="A610" s="130"/>
      <c r="B610" s="130"/>
      <c r="C610" s="130"/>
      <c r="D610" s="130"/>
      <c r="E610" s="130"/>
      <c r="F610" s="130"/>
      <c r="G610" s="130"/>
      <c r="H610" s="130"/>
      <c r="I610" s="131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3"/>
      <c r="Z610" s="130"/>
      <c r="AA610" s="134"/>
      <c r="AB610" s="130"/>
      <c r="AC610" s="130"/>
      <c r="AD610" s="130"/>
      <c r="AE610" s="130"/>
    </row>
    <row r="611" spans="1:31" ht="15.75" customHeight="1" x14ac:dyDescent="0.3">
      <c r="A611" s="130"/>
      <c r="B611" s="130"/>
      <c r="C611" s="130"/>
      <c r="D611" s="130"/>
      <c r="E611" s="130"/>
      <c r="F611" s="130"/>
      <c r="G611" s="130"/>
      <c r="H611" s="130"/>
      <c r="I611" s="131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3"/>
      <c r="Z611" s="130"/>
      <c r="AA611" s="134"/>
      <c r="AB611" s="130"/>
      <c r="AC611" s="130"/>
      <c r="AD611" s="130"/>
      <c r="AE611" s="130"/>
    </row>
    <row r="612" spans="1:31" ht="15.75" customHeight="1" x14ac:dyDescent="0.3">
      <c r="A612" s="130"/>
      <c r="B612" s="130"/>
      <c r="C612" s="130"/>
      <c r="D612" s="130"/>
      <c r="E612" s="130"/>
      <c r="F612" s="130"/>
      <c r="G612" s="130"/>
      <c r="H612" s="130"/>
      <c r="I612" s="131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3"/>
      <c r="Z612" s="130"/>
      <c r="AA612" s="134"/>
      <c r="AB612" s="130"/>
      <c r="AC612" s="130"/>
      <c r="AD612" s="130"/>
      <c r="AE612" s="130"/>
    </row>
    <row r="613" spans="1:31" ht="15.75" customHeight="1" x14ac:dyDescent="0.3">
      <c r="A613" s="130"/>
      <c r="B613" s="130"/>
      <c r="C613" s="130"/>
      <c r="D613" s="130"/>
      <c r="E613" s="130"/>
      <c r="F613" s="130"/>
      <c r="G613" s="130"/>
      <c r="H613" s="130"/>
      <c r="I613" s="131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3"/>
      <c r="Z613" s="130"/>
      <c r="AA613" s="134"/>
      <c r="AB613" s="130"/>
      <c r="AC613" s="130"/>
      <c r="AD613" s="130"/>
      <c r="AE613" s="130"/>
    </row>
    <row r="614" spans="1:31" ht="15.75" customHeight="1" x14ac:dyDescent="0.3">
      <c r="A614" s="130"/>
      <c r="B614" s="130"/>
      <c r="C614" s="130"/>
      <c r="D614" s="130"/>
      <c r="E614" s="130"/>
      <c r="F614" s="130"/>
      <c r="G614" s="130"/>
      <c r="H614" s="130"/>
      <c r="I614" s="131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3"/>
      <c r="Z614" s="130"/>
      <c r="AA614" s="134"/>
      <c r="AB614" s="130"/>
      <c r="AC614" s="130"/>
      <c r="AD614" s="130"/>
      <c r="AE614" s="130"/>
    </row>
    <row r="615" spans="1:31" ht="15.75" customHeight="1" x14ac:dyDescent="0.3">
      <c r="A615" s="130"/>
      <c r="B615" s="130"/>
      <c r="C615" s="130"/>
      <c r="D615" s="130"/>
      <c r="E615" s="130"/>
      <c r="F615" s="130"/>
      <c r="G615" s="130"/>
      <c r="H615" s="130"/>
      <c r="I615" s="131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3"/>
      <c r="Z615" s="130"/>
      <c r="AA615" s="134"/>
      <c r="AB615" s="130"/>
      <c r="AC615" s="130"/>
      <c r="AD615" s="130"/>
      <c r="AE615" s="130"/>
    </row>
    <row r="616" spans="1:31" ht="15.75" customHeight="1" x14ac:dyDescent="0.3">
      <c r="A616" s="130"/>
      <c r="B616" s="130"/>
      <c r="C616" s="130"/>
      <c r="D616" s="130"/>
      <c r="E616" s="130"/>
      <c r="F616" s="130"/>
      <c r="G616" s="130"/>
      <c r="H616" s="130"/>
      <c r="I616" s="131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3"/>
      <c r="Z616" s="130"/>
      <c r="AA616" s="134"/>
      <c r="AB616" s="130"/>
      <c r="AC616" s="130"/>
      <c r="AD616" s="130"/>
      <c r="AE616" s="130"/>
    </row>
    <row r="617" spans="1:31" ht="15.75" customHeight="1" x14ac:dyDescent="0.3">
      <c r="A617" s="130"/>
      <c r="B617" s="130"/>
      <c r="C617" s="130"/>
      <c r="D617" s="130"/>
      <c r="E617" s="130"/>
      <c r="F617" s="130"/>
      <c r="G617" s="130"/>
      <c r="H617" s="130"/>
      <c r="I617" s="131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3"/>
      <c r="Z617" s="130"/>
      <c r="AA617" s="134"/>
      <c r="AB617" s="130"/>
      <c r="AC617" s="130"/>
      <c r="AD617" s="130"/>
      <c r="AE617" s="130"/>
    </row>
    <row r="618" spans="1:31" ht="15.75" customHeight="1" x14ac:dyDescent="0.3">
      <c r="A618" s="130"/>
      <c r="B618" s="130"/>
      <c r="C618" s="130"/>
      <c r="D618" s="130"/>
      <c r="E618" s="130"/>
      <c r="F618" s="130"/>
      <c r="G618" s="130"/>
      <c r="H618" s="130"/>
      <c r="I618" s="131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3"/>
      <c r="Z618" s="130"/>
      <c r="AA618" s="134"/>
      <c r="AB618" s="130"/>
      <c r="AC618" s="130"/>
      <c r="AD618" s="130"/>
      <c r="AE618" s="130"/>
    </row>
    <row r="619" spans="1:31" ht="15.75" customHeight="1" x14ac:dyDescent="0.3">
      <c r="A619" s="130"/>
      <c r="B619" s="130"/>
      <c r="C619" s="130"/>
      <c r="D619" s="130"/>
      <c r="E619" s="130"/>
      <c r="F619" s="130"/>
      <c r="G619" s="130"/>
      <c r="H619" s="130"/>
      <c r="I619" s="131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3"/>
      <c r="Z619" s="130"/>
      <c r="AA619" s="134"/>
      <c r="AB619" s="130"/>
      <c r="AC619" s="130"/>
      <c r="AD619" s="130"/>
      <c r="AE619" s="130"/>
    </row>
    <row r="620" spans="1:31" ht="15.75" customHeight="1" x14ac:dyDescent="0.3">
      <c r="A620" s="130"/>
      <c r="B620" s="130"/>
      <c r="C620" s="130"/>
      <c r="D620" s="130"/>
      <c r="E620" s="130"/>
      <c r="F620" s="130"/>
      <c r="G620" s="130"/>
      <c r="H620" s="130"/>
      <c r="I620" s="131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3"/>
      <c r="Z620" s="130"/>
      <c r="AA620" s="134"/>
      <c r="AB620" s="130"/>
      <c r="AC620" s="130"/>
      <c r="AD620" s="130"/>
      <c r="AE620" s="130"/>
    </row>
    <row r="621" spans="1:31" ht="15.75" customHeight="1" x14ac:dyDescent="0.3">
      <c r="A621" s="130"/>
      <c r="B621" s="130"/>
      <c r="C621" s="130"/>
      <c r="D621" s="130"/>
      <c r="E621" s="130"/>
      <c r="F621" s="130"/>
      <c r="G621" s="130"/>
      <c r="H621" s="130"/>
      <c r="I621" s="131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3"/>
      <c r="Z621" s="130"/>
      <c r="AA621" s="134"/>
      <c r="AB621" s="130"/>
      <c r="AC621" s="130"/>
      <c r="AD621" s="130"/>
      <c r="AE621" s="130"/>
    </row>
    <row r="622" spans="1:31" ht="15.75" customHeight="1" x14ac:dyDescent="0.3">
      <c r="A622" s="130"/>
      <c r="B622" s="130"/>
      <c r="C622" s="130"/>
      <c r="D622" s="130"/>
      <c r="E622" s="130"/>
      <c r="F622" s="130"/>
      <c r="G622" s="130"/>
      <c r="H622" s="130"/>
      <c r="I622" s="131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3"/>
      <c r="Z622" s="130"/>
      <c r="AA622" s="134"/>
      <c r="AB622" s="130"/>
      <c r="AC622" s="130"/>
      <c r="AD622" s="130"/>
      <c r="AE622" s="130"/>
    </row>
    <row r="623" spans="1:31" ht="15.75" customHeight="1" x14ac:dyDescent="0.3">
      <c r="A623" s="130"/>
      <c r="B623" s="130"/>
      <c r="C623" s="130"/>
      <c r="D623" s="130"/>
      <c r="E623" s="130"/>
      <c r="F623" s="130"/>
      <c r="G623" s="130"/>
      <c r="H623" s="130"/>
      <c r="I623" s="131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3"/>
      <c r="Z623" s="130"/>
      <c r="AA623" s="134"/>
      <c r="AB623" s="130"/>
      <c r="AC623" s="130"/>
      <c r="AD623" s="130"/>
      <c r="AE623" s="130"/>
    </row>
    <row r="624" spans="1:31" ht="15.75" customHeight="1" x14ac:dyDescent="0.3">
      <c r="A624" s="130"/>
      <c r="B624" s="130"/>
      <c r="C624" s="130"/>
      <c r="D624" s="130"/>
      <c r="E624" s="130"/>
      <c r="F624" s="130"/>
      <c r="G624" s="130"/>
      <c r="H624" s="130"/>
      <c r="I624" s="131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3"/>
      <c r="Z624" s="130"/>
      <c r="AA624" s="134"/>
      <c r="AB624" s="130"/>
      <c r="AC624" s="130"/>
      <c r="AD624" s="130"/>
      <c r="AE624" s="130"/>
    </row>
    <row r="625" spans="1:31" ht="15.75" customHeight="1" x14ac:dyDescent="0.3">
      <c r="A625" s="130"/>
      <c r="B625" s="130"/>
      <c r="C625" s="130"/>
      <c r="D625" s="130"/>
      <c r="E625" s="130"/>
      <c r="F625" s="130"/>
      <c r="G625" s="130"/>
      <c r="H625" s="130"/>
      <c r="I625" s="131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3"/>
      <c r="Z625" s="130"/>
      <c r="AA625" s="134"/>
      <c r="AB625" s="130"/>
      <c r="AC625" s="130"/>
      <c r="AD625" s="130"/>
      <c r="AE625" s="130"/>
    </row>
    <row r="626" spans="1:31" ht="15.75" customHeight="1" x14ac:dyDescent="0.3">
      <c r="A626" s="130"/>
      <c r="B626" s="130"/>
      <c r="C626" s="130"/>
      <c r="D626" s="130"/>
      <c r="E626" s="130"/>
      <c r="F626" s="130"/>
      <c r="G626" s="130"/>
      <c r="H626" s="130"/>
      <c r="I626" s="131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3"/>
      <c r="Z626" s="130"/>
      <c r="AA626" s="134"/>
      <c r="AB626" s="130"/>
      <c r="AC626" s="130"/>
      <c r="AD626" s="130"/>
      <c r="AE626" s="130"/>
    </row>
    <row r="627" spans="1:31" ht="15.75" customHeight="1" x14ac:dyDescent="0.3">
      <c r="A627" s="130"/>
      <c r="B627" s="130"/>
      <c r="C627" s="130"/>
      <c r="D627" s="130"/>
      <c r="E627" s="130"/>
      <c r="F627" s="130"/>
      <c r="G627" s="130"/>
      <c r="H627" s="130"/>
      <c r="I627" s="131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3"/>
      <c r="Z627" s="130"/>
      <c r="AA627" s="134"/>
      <c r="AB627" s="130"/>
      <c r="AC627" s="130"/>
      <c r="AD627" s="130"/>
      <c r="AE627" s="130"/>
    </row>
    <row r="628" spans="1:31" ht="15.75" customHeight="1" x14ac:dyDescent="0.3">
      <c r="A628" s="130"/>
      <c r="B628" s="130"/>
      <c r="C628" s="130"/>
      <c r="D628" s="130"/>
      <c r="E628" s="130"/>
      <c r="F628" s="130"/>
      <c r="G628" s="130"/>
      <c r="H628" s="130"/>
      <c r="I628" s="131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3"/>
      <c r="Z628" s="130"/>
      <c r="AA628" s="134"/>
      <c r="AB628" s="130"/>
      <c r="AC628" s="130"/>
      <c r="AD628" s="130"/>
      <c r="AE628" s="130"/>
    </row>
    <row r="629" spans="1:31" ht="15.75" customHeight="1" x14ac:dyDescent="0.3">
      <c r="A629" s="130"/>
      <c r="B629" s="130"/>
      <c r="C629" s="130"/>
      <c r="D629" s="130"/>
      <c r="E629" s="130"/>
      <c r="F629" s="130"/>
      <c r="G629" s="130"/>
      <c r="H629" s="130"/>
      <c r="I629" s="131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3"/>
      <c r="Z629" s="130"/>
      <c r="AA629" s="134"/>
      <c r="AB629" s="130"/>
      <c r="AC629" s="130"/>
      <c r="AD629" s="130"/>
      <c r="AE629" s="130"/>
    </row>
    <row r="630" spans="1:31" ht="15.75" customHeight="1" x14ac:dyDescent="0.3">
      <c r="A630" s="130"/>
      <c r="B630" s="130"/>
      <c r="C630" s="130"/>
      <c r="D630" s="130"/>
      <c r="E630" s="130"/>
      <c r="F630" s="130"/>
      <c r="G630" s="130"/>
      <c r="H630" s="130"/>
      <c r="I630" s="131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3"/>
      <c r="Z630" s="130"/>
      <c r="AA630" s="134"/>
      <c r="AB630" s="130"/>
      <c r="AC630" s="130"/>
      <c r="AD630" s="130"/>
      <c r="AE630" s="130"/>
    </row>
    <row r="631" spans="1:31" ht="15.75" customHeight="1" x14ac:dyDescent="0.3">
      <c r="A631" s="130"/>
      <c r="B631" s="130"/>
      <c r="C631" s="130"/>
      <c r="D631" s="130"/>
      <c r="E631" s="130"/>
      <c r="F631" s="130"/>
      <c r="G631" s="130"/>
      <c r="H631" s="130"/>
      <c r="I631" s="131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3"/>
      <c r="Z631" s="130"/>
      <c r="AA631" s="134"/>
      <c r="AB631" s="130"/>
      <c r="AC631" s="130"/>
      <c r="AD631" s="130"/>
      <c r="AE631" s="130"/>
    </row>
    <row r="632" spans="1:31" ht="15.75" customHeight="1" x14ac:dyDescent="0.3">
      <c r="A632" s="130"/>
      <c r="B632" s="130"/>
      <c r="C632" s="130"/>
      <c r="D632" s="130"/>
      <c r="E632" s="130"/>
      <c r="F632" s="130"/>
      <c r="G632" s="130"/>
      <c r="H632" s="130"/>
      <c r="I632" s="131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3"/>
      <c r="Z632" s="130"/>
      <c r="AA632" s="134"/>
      <c r="AB632" s="130"/>
      <c r="AC632" s="130"/>
      <c r="AD632" s="130"/>
      <c r="AE632" s="130"/>
    </row>
    <row r="633" spans="1:31" ht="15.75" customHeight="1" x14ac:dyDescent="0.3">
      <c r="A633" s="130"/>
      <c r="B633" s="130"/>
      <c r="C633" s="130"/>
      <c r="D633" s="130"/>
      <c r="E633" s="130"/>
      <c r="F633" s="130"/>
      <c r="G633" s="130"/>
      <c r="H633" s="130"/>
      <c r="I633" s="131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3"/>
      <c r="Z633" s="130"/>
      <c r="AA633" s="134"/>
      <c r="AB633" s="130"/>
      <c r="AC633" s="130"/>
      <c r="AD633" s="130"/>
      <c r="AE633" s="130"/>
    </row>
    <row r="634" spans="1:31" ht="15.75" customHeight="1" x14ac:dyDescent="0.3">
      <c r="A634" s="130"/>
      <c r="B634" s="130"/>
      <c r="C634" s="130"/>
      <c r="D634" s="130"/>
      <c r="E634" s="130"/>
      <c r="F634" s="130"/>
      <c r="G634" s="130"/>
      <c r="H634" s="130"/>
      <c r="I634" s="131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3"/>
      <c r="Z634" s="130"/>
      <c r="AA634" s="134"/>
      <c r="AB634" s="130"/>
      <c r="AC634" s="130"/>
      <c r="AD634" s="130"/>
      <c r="AE634" s="130"/>
    </row>
    <row r="635" spans="1:31" ht="15.75" customHeight="1" x14ac:dyDescent="0.3">
      <c r="A635" s="130"/>
      <c r="B635" s="130"/>
      <c r="C635" s="130"/>
      <c r="D635" s="130"/>
      <c r="E635" s="130"/>
      <c r="F635" s="130"/>
      <c r="G635" s="130"/>
      <c r="H635" s="130"/>
      <c r="I635" s="131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3"/>
      <c r="Z635" s="130"/>
      <c r="AA635" s="134"/>
      <c r="AB635" s="130"/>
      <c r="AC635" s="130"/>
      <c r="AD635" s="130"/>
      <c r="AE635" s="130"/>
    </row>
    <row r="636" spans="1:31" ht="15.75" customHeight="1" x14ac:dyDescent="0.3">
      <c r="A636" s="130"/>
      <c r="B636" s="130"/>
      <c r="C636" s="130"/>
      <c r="D636" s="130"/>
      <c r="E636" s="130"/>
      <c r="F636" s="130"/>
      <c r="G636" s="130"/>
      <c r="H636" s="130"/>
      <c r="I636" s="131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3"/>
      <c r="Z636" s="130"/>
      <c r="AA636" s="134"/>
      <c r="AB636" s="130"/>
      <c r="AC636" s="130"/>
      <c r="AD636" s="130"/>
      <c r="AE636" s="130"/>
    </row>
    <row r="637" spans="1:31" ht="15.75" customHeight="1" x14ac:dyDescent="0.3">
      <c r="A637" s="130"/>
      <c r="B637" s="130"/>
      <c r="C637" s="130"/>
      <c r="D637" s="130"/>
      <c r="E637" s="130"/>
      <c r="F637" s="130"/>
      <c r="G637" s="130"/>
      <c r="H637" s="130"/>
      <c r="I637" s="131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3"/>
      <c r="Z637" s="130"/>
      <c r="AA637" s="134"/>
      <c r="AB637" s="130"/>
      <c r="AC637" s="130"/>
      <c r="AD637" s="130"/>
      <c r="AE637" s="130"/>
    </row>
    <row r="638" spans="1:31" ht="15.75" customHeight="1" x14ac:dyDescent="0.3">
      <c r="A638" s="130"/>
      <c r="B638" s="130"/>
      <c r="C638" s="130"/>
      <c r="D638" s="130"/>
      <c r="E638" s="130"/>
      <c r="F638" s="130"/>
      <c r="G638" s="130"/>
      <c r="H638" s="130"/>
      <c r="I638" s="131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3"/>
      <c r="Z638" s="130"/>
      <c r="AA638" s="134"/>
      <c r="AB638" s="130"/>
      <c r="AC638" s="130"/>
      <c r="AD638" s="130"/>
      <c r="AE638" s="130"/>
    </row>
    <row r="639" spans="1:31" ht="15.75" customHeight="1" x14ac:dyDescent="0.3">
      <c r="A639" s="130"/>
      <c r="B639" s="130"/>
      <c r="C639" s="130"/>
      <c r="D639" s="130"/>
      <c r="E639" s="130"/>
      <c r="F639" s="130"/>
      <c r="G639" s="130"/>
      <c r="H639" s="130"/>
      <c r="I639" s="131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3"/>
      <c r="Z639" s="130"/>
      <c r="AA639" s="134"/>
      <c r="AB639" s="130"/>
      <c r="AC639" s="130"/>
      <c r="AD639" s="130"/>
      <c r="AE639" s="130"/>
    </row>
    <row r="640" spans="1:31" ht="15.75" customHeight="1" x14ac:dyDescent="0.3">
      <c r="A640" s="130"/>
      <c r="B640" s="130"/>
      <c r="C640" s="130"/>
      <c r="D640" s="130"/>
      <c r="E640" s="130"/>
      <c r="F640" s="130"/>
      <c r="G640" s="130"/>
      <c r="H640" s="130"/>
      <c r="I640" s="131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3"/>
      <c r="Z640" s="130"/>
      <c r="AA640" s="134"/>
      <c r="AB640" s="130"/>
      <c r="AC640" s="130"/>
      <c r="AD640" s="130"/>
      <c r="AE640" s="130"/>
    </row>
    <row r="641" spans="1:31" ht="15.75" customHeight="1" x14ac:dyDescent="0.3">
      <c r="A641" s="130"/>
      <c r="B641" s="130"/>
      <c r="C641" s="130"/>
      <c r="D641" s="130"/>
      <c r="E641" s="130"/>
      <c r="F641" s="130"/>
      <c r="G641" s="130"/>
      <c r="H641" s="130"/>
      <c r="I641" s="131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3"/>
      <c r="Z641" s="130"/>
      <c r="AA641" s="134"/>
      <c r="AB641" s="130"/>
      <c r="AC641" s="130"/>
      <c r="AD641" s="130"/>
      <c r="AE641" s="130"/>
    </row>
    <row r="642" spans="1:31" ht="15.75" customHeight="1" x14ac:dyDescent="0.3">
      <c r="A642" s="130"/>
      <c r="B642" s="130"/>
      <c r="C642" s="130"/>
      <c r="D642" s="130"/>
      <c r="E642" s="130"/>
      <c r="F642" s="130"/>
      <c r="G642" s="130"/>
      <c r="H642" s="130"/>
      <c r="I642" s="131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3"/>
      <c r="Z642" s="130"/>
      <c r="AA642" s="134"/>
      <c r="AB642" s="130"/>
      <c r="AC642" s="130"/>
      <c r="AD642" s="130"/>
      <c r="AE642" s="130"/>
    </row>
    <row r="643" spans="1:31" ht="15.75" customHeight="1" x14ac:dyDescent="0.3">
      <c r="A643" s="130"/>
      <c r="B643" s="130"/>
      <c r="C643" s="130"/>
      <c r="D643" s="130"/>
      <c r="E643" s="130"/>
      <c r="F643" s="130"/>
      <c r="G643" s="130"/>
      <c r="H643" s="130"/>
      <c r="I643" s="131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3"/>
      <c r="Z643" s="130"/>
      <c r="AA643" s="134"/>
      <c r="AB643" s="130"/>
      <c r="AC643" s="130"/>
      <c r="AD643" s="130"/>
      <c r="AE643" s="130"/>
    </row>
    <row r="644" spans="1:31" ht="15.75" customHeight="1" x14ac:dyDescent="0.3">
      <c r="A644" s="130"/>
      <c r="B644" s="130"/>
      <c r="C644" s="130"/>
      <c r="D644" s="130"/>
      <c r="E644" s="130"/>
      <c r="F644" s="130"/>
      <c r="G644" s="130"/>
      <c r="H644" s="130"/>
      <c r="I644" s="131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3"/>
      <c r="Z644" s="130"/>
      <c r="AA644" s="134"/>
      <c r="AB644" s="130"/>
      <c r="AC644" s="130"/>
      <c r="AD644" s="130"/>
      <c r="AE644" s="130"/>
    </row>
    <row r="645" spans="1:31" ht="15.75" customHeight="1" x14ac:dyDescent="0.3">
      <c r="A645" s="130"/>
      <c r="B645" s="130"/>
      <c r="C645" s="130"/>
      <c r="D645" s="130"/>
      <c r="E645" s="130"/>
      <c r="F645" s="130"/>
      <c r="G645" s="130"/>
      <c r="H645" s="130"/>
      <c r="I645" s="131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3"/>
      <c r="Z645" s="130"/>
      <c r="AA645" s="134"/>
      <c r="AB645" s="130"/>
      <c r="AC645" s="130"/>
      <c r="AD645" s="130"/>
      <c r="AE645" s="130"/>
    </row>
    <row r="646" spans="1:31" ht="15.75" customHeight="1" x14ac:dyDescent="0.3">
      <c r="A646" s="130"/>
      <c r="B646" s="130"/>
      <c r="C646" s="130"/>
      <c r="D646" s="130"/>
      <c r="E646" s="130"/>
      <c r="F646" s="130"/>
      <c r="G646" s="130"/>
      <c r="H646" s="130"/>
      <c r="I646" s="131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3"/>
      <c r="Z646" s="130"/>
      <c r="AA646" s="134"/>
      <c r="AB646" s="130"/>
      <c r="AC646" s="130"/>
      <c r="AD646" s="130"/>
      <c r="AE646" s="130"/>
    </row>
    <row r="647" spans="1:31" ht="15.75" customHeight="1" x14ac:dyDescent="0.3">
      <c r="A647" s="130"/>
      <c r="B647" s="130"/>
      <c r="C647" s="130"/>
      <c r="D647" s="130"/>
      <c r="E647" s="130"/>
      <c r="F647" s="130"/>
      <c r="G647" s="130"/>
      <c r="H647" s="130"/>
      <c r="I647" s="131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3"/>
      <c r="Z647" s="130"/>
      <c r="AA647" s="134"/>
      <c r="AB647" s="130"/>
      <c r="AC647" s="130"/>
      <c r="AD647" s="130"/>
      <c r="AE647" s="130"/>
    </row>
    <row r="648" spans="1:31" ht="15.75" customHeight="1" x14ac:dyDescent="0.3">
      <c r="A648" s="130"/>
      <c r="B648" s="130"/>
      <c r="C648" s="130"/>
      <c r="D648" s="130"/>
      <c r="E648" s="130"/>
      <c r="F648" s="130"/>
      <c r="G648" s="130"/>
      <c r="H648" s="130"/>
      <c r="I648" s="131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3"/>
      <c r="Z648" s="130"/>
      <c r="AA648" s="134"/>
      <c r="AB648" s="130"/>
      <c r="AC648" s="130"/>
      <c r="AD648" s="130"/>
      <c r="AE648" s="130"/>
    </row>
    <row r="649" spans="1:31" ht="15.75" customHeight="1" x14ac:dyDescent="0.3">
      <c r="A649" s="130"/>
      <c r="B649" s="130"/>
      <c r="C649" s="130"/>
      <c r="D649" s="130"/>
      <c r="E649" s="130"/>
      <c r="F649" s="130"/>
      <c r="G649" s="130"/>
      <c r="H649" s="130"/>
      <c r="I649" s="131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3"/>
      <c r="Z649" s="130"/>
      <c r="AA649" s="134"/>
      <c r="AB649" s="130"/>
      <c r="AC649" s="130"/>
      <c r="AD649" s="130"/>
      <c r="AE649" s="130"/>
    </row>
    <row r="650" spans="1:31" ht="15.75" customHeight="1" x14ac:dyDescent="0.3">
      <c r="A650" s="130"/>
      <c r="B650" s="130"/>
      <c r="C650" s="130"/>
      <c r="D650" s="130"/>
      <c r="E650" s="130"/>
      <c r="F650" s="130"/>
      <c r="G650" s="130"/>
      <c r="H650" s="130"/>
      <c r="I650" s="131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3"/>
      <c r="Z650" s="130"/>
      <c r="AA650" s="134"/>
      <c r="AB650" s="130"/>
      <c r="AC650" s="130"/>
      <c r="AD650" s="130"/>
      <c r="AE650" s="130"/>
    </row>
    <row r="651" spans="1:31" ht="15.75" customHeight="1" x14ac:dyDescent="0.3">
      <c r="A651" s="130"/>
      <c r="B651" s="130"/>
      <c r="C651" s="130"/>
      <c r="D651" s="130"/>
      <c r="E651" s="130"/>
      <c r="F651" s="130"/>
      <c r="G651" s="130"/>
      <c r="H651" s="130"/>
      <c r="I651" s="131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3"/>
      <c r="Z651" s="130"/>
      <c r="AA651" s="134"/>
      <c r="AB651" s="130"/>
      <c r="AC651" s="130"/>
      <c r="AD651" s="130"/>
      <c r="AE651" s="130"/>
    </row>
    <row r="652" spans="1:31" ht="15.75" customHeight="1" x14ac:dyDescent="0.3">
      <c r="A652" s="130"/>
      <c r="B652" s="130"/>
      <c r="C652" s="130"/>
      <c r="D652" s="130"/>
      <c r="E652" s="130"/>
      <c r="F652" s="130"/>
      <c r="G652" s="130"/>
      <c r="H652" s="130"/>
      <c r="I652" s="131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3"/>
      <c r="Z652" s="130"/>
      <c r="AA652" s="134"/>
      <c r="AB652" s="130"/>
      <c r="AC652" s="130"/>
      <c r="AD652" s="130"/>
      <c r="AE652" s="130"/>
    </row>
    <row r="653" spans="1:31" ht="15.75" customHeight="1" x14ac:dyDescent="0.3">
      <c r="A653" s="130"/>
      <c r="B653" s="130"/>
      <c r="C653" s="130"/>
      <c r="D653" s="130"/>
      <c r="E653" s="130"/>
      <c r="F653" s="130"/>
      <c r="G653" s="130"/>
      <c r="H653" s="130"/>
      <c r="I653" s="131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3"/>
      <c r="Z653" s="130"/>
      <c r="AA653" s="134"/>
      <c r="AB653" s="130"/>
      <c r="AC653" s="130"/>
      <c r="AD653" s="130"/>
      <c r="AE653" s="130"/>
    </row>
    <row r="654" spans="1:31" ht="15.75" customHeight="1" x14ac:dyDescent="0.3">
      <c r="A654" s="130"/>
      <c r="B654" s="130"/>
      <c r="C654" s="130"/>
      <c r="D654" s="130"/>
      <c r="E654" s="130"/>
      <c r="F654" s="130"/>
      <c r="G654" s="130"/>
      <c r="H654" s="130"/>
      <c r="I654" s="131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3"/>
      <c r="Z654" s="130"/>
      <c r="AA654" s="134"/>
      <c r="AB654" s="130"/>
      <c r="AC654" s="130"/>
      <c r="AD654" s="130"/>
      <c r="AE654" s="130"/>
    </row>
    <row r="655" spans="1:31" ht="15.75" customHeight="1" x14ac:dyDescent="0.3">
      <c r="A655" s="130"/>
      <c r="B655" s="130"/>
      <c r="C655" s="130"/>
      <c r="D655" s="130"/>
      <c r="E655" s="130"/>
      <c r="F655" s="130"/>
      <c r="G655" s="130"/>
      <c r="H655" s="130"/>
      <c r="I655" s="131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3"/>
      <c r="Z655" s="130"/>
      <c r="AA655" s="134"/>
      <c r="AB655" s="130"/>
      <c r="AC655" s="130"/>
      <c r="AD655" s="130"/>
      <c r="AE655" s="130"/>
    </row>
    <row r="656" spans="1:31" ht="15.75" customHeight="1" x14ac:dyDescent="0.3">
      <c r="A656" s="130"/>
      <c r="B656" s="130"/>
      <c r="C656" s="130"/>
      <c r="D656" s="130"/>
      <c r="E656" s="130"/>
      <c r="F656" s="130"/>
      <c r="G656" s="130"/>
      <c r="H656" s="130"/>
      <c r="I656" s="131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3"/>
      <c r="Z656" s="130"/>
      <c r="AA656" s="134"/>
      <c r="AB656" s="130"/>
      <c r="AC656" s="130"/>
      <c r="AD656" s="130"/>
      <c r="AE656" s="130"/>
    </row>
    <row r="657" spans="1:31" ht="15.75" customHeight="1" x14ac:dyDescent="0.3">
      <c r="A657" s="130"/>
      <c r="B657" s="130"/>
      <c r="C657" s="130"/>
      <c r="D657" s="130"/>
      <c r="E657" s="130"/>
      <c r="F657" s="130"/>
      <c r="G657" s="130"/>
      <c r="H657" s="130"/>
      <c r="I657" s="131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3"/>
      <c r="Z657" s="130"/>
      <c r="AA657" s="134"/>
      <c r="AB657" s="130"/>
      <c r="AC657" s="130"/>
      <c r="AD657" s="130"/>
      <c r="AE657" s="130"/>
    </row>
    <row r="658" spans="1:31" ht="15.75" customHeight="1" x14ac:dyDescent="0.3">
      <c r="A658" s="130"/>
      <c r="B658" s="130"/>
      <c r="C658" s="130"/>
      <c r="D658" s="130"/>
      <c r="E658" s="130"/>
      <c r="F658" s="130"/>
      <c r="G658" s="130"/>
      <c r="H658" s="130"/>
      <c r="I658" s="131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3"/>
      <c r="Z658" s="130"/>
      <c r="AA658" s="134"/>
      <c r="AB658" s="130"/>
      <c r="AC658" s="130"/>
      <c r="AD658" s="130"/>
      <c r="AE658" s="130"/>
    </row>
    <row r="659" spans="1:31" ht="15.75" customHeight="1" x14ac:dyDescent="0.3">
      <c r="A659" s="130"/>
      <c r="B659" s="130"/>
      <c r="C659" s="130"/>
      <c r="D659" s="130"/>
      <c r="E659" s="130"/>
      <c r="F659" s="130"/>
      <c r="G659" s="130"/>
      <c r="H659" s="130"/>
      <c r="I659" s="131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3"/>
      <c r="Z659" s="130"/>
      <c r="AA659" s="134"/>
      <c r="AB659" s="130"/>
      <c r="AC659" s="130"/>
      <c r="AD659" s="130"/>
      <c r="AE659" s="130"/>
    </row>
    <row r="660" spans="1:31" ht="15.75" customHeight="1" x14ac:dyDescent="0.3">
      <c r="A660" s="130"/>
      <c r="B660" s="130"/>
      <c r="C660" s="130"/>
      <c r="D660" s="130"/>
      <c r="E660" s="130"/>
      <c r="F660" s="130"/>
      <c r="G660" s="130"/>
      <c r="H660" s="130"/>
      <c r="I660" s="131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3"/>
      <c r="Z660" s="130"/>
      <c r="AA660" s="134"/>
      <c r="AB660" s="130"/>
      <c r="AC660" s="130"/>
      <c r="AD660" s="130"/>
      <c r="AE660" s="130"/>
    </row>
    <row r="661" spans="1:31" ht="15.75" customHeight="1" x14ac:dyDescent="0.3">
      <c r="A661" s="130"/>
      <c r="B661" s="130"/>
      <c r="C661" s="130"/>
      <c r="D661" s="130"/>
      <c r="E661" s="130"/>
      <c r="F661" s="130"/>
      <c r="G661" s="130"/>
      <c r="H661" s="130"/>
      <c r="I661" s="131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3"/>
      <c r="Z661" s="130"/>
      <c r="AA661" s="134"/>
      <c r="AB661" s="130"/>
      <c r="AC661" s="130"/>
      <c r="AD661" s="130"/>
      <c r="AE661" s="130"/>
    </row>
    <row r="662" spans="1:31" ht="15.75" customHeight="1" x14ac:dyDescent="0.3">
      <c r="A662" s="130"/>
      <c r="B662" s="130"/>
      <c r="C662" s="130"/>
      <c r="D662" s="130"/>
      <c r="E662" s="130"/>
      <c r="F662" s="130"/>
      <c r="G662" s="130"/>
      <c r="H662" s="130"/>
      <c r="I662" s="131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3"/>
      <c r="Z662" s="130"/>
      <c r="AA662" s="134"/>
      <c r="AB662" s="130"/>
      <c r="AC662" s="130"/>
      <c r="AD662" s="130"/>
      <c r="AE662" s="130"/>
    </row>
    <row r="663" spans="1:31" ht="15.75" customHeight="1" x14ac:dyDescent="0.3">
      <c r="A663" s="130"/>
      <c r="B663" s="130"/>
      <c r="C663" s="130"/>
      <c r="D663" s="130"/>
      <c r="E663" s="130"/>
      <c r="F663" s="130"/>
      <c r="G663" s="130"/>
      <c r="H663" s="130"/>
      <c r="I663" s="131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3"/>
      <c r="Z663" s="130"/>
      <c r="AA663" s="134"/>
      <c r="AB663" s="130"/>
      <c r="AC663" s="130"/>
      <c r="AD663" s="130"/>
      <c r="AE663" s="130"/>
    </row>
    <row r="664" spans="1:31" ht="15.75" customHeight="1" x14ac:dyDescent="0.3">
      <c r="A664" s="130"/>
      <c r="B664" s="130"/>
      <c r="C664" s="130"/>
      <c r="D664" s="130"/>
      <c r="E664" s="130"/>
      <c r="F664" s="130"/>
      <c r="G664" s="130"/>
      <c r="H664" s="130"/>
      <c r="I664" s="131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3"/>
      <c r="Z664" s="130"/>
      <c r="AA664" s="134"/>
      <c r="AB664" s="130"/>
      <c r="AC664" s="130"/>
      <c r="AD664" s="130"/>
      <c r="AE664" s="130"/>
    </row>
    <row r="665" spans="1:31" ht="15.75" customHeight="1" x14ac:dyDescent="0.3">
      <c r="A665" s="130"/>
      <c r="B665" s="130"/>
      <c r="C665" s="130"/>
      <c r="D665" s="130"/>
      <c r="E665" s="130"/>
      <c r="F665" s="130"/>
      <c r="G665" s="130"/>
      <c r="H665" s="130"/>
      <c r="I665" s="131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3"/>
      <c r="Z665" s="130"/>
      <c r="AA665" s="134"/>
      <c r="AB665" s="130"/>
      <c r="AC665" s="130"/>
      <c r="AD665" s="130"/>
      <c r="AE665" s="130"/>
    </row>
    <row r="666" spans="1:31" ht="15.75" customHeight="1" x14ac:dyDescent="0.3">
      <c r="A666" s="130"/>
      <c r="B666" s="130"/>
      <c r="C666" s="130"/>
      <c r="D666" s="130"/>
      <c r="E666" s="130"/>
      <c r="F666" s="130"/>
      <c r="G666" s="130"/>
      <c r="H666" s="130"/>
      <c r="I666" s="131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3"/>
      <c r="Z666" s="130"/>
      <c r="AA666" s="134"/>
      <c r="AB666" s="130"/>
      <c r="AC666" s="130"/>
      <c r="AD666" s="130"/>
      <c r="AE666" s="130"/>
    </row>
    <row r="667" spans="1:31" ht="15.75" customHeight="1" x14ac:dyDescent="0.3">
      <c r="A667" s="130"/>
      <c r="B667" s="130"/>
      <c r="C667" s="130"/>
      <c r="D667" s="130"/>
      <c r="E667" s="130"/>
      <c r="F667" s="130"/>
      <c r="G667" s="130"/>
      <c r="H667" s="130"/>
      <c r="I667" s="131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3"/>
      <c r="Z667" s="130"/>
      <c r="AA667" s="134"/>
      <c r="AB667" s="130"/>
      <c r="AC667" s="130"/>
      <c r="AD667" s="130"/>
      <c r="AE667" s="130"/>
    </row>
    <row r="668" spans="1:31" ht="15.75" customHeight="1" x14ac:dyDescent="0.3">
      <c r="A668" s="130"/>
      <c r="B668" s="130"/>
      <c r="C668" s="130"/>
      <c r="D668" s="130"/>
      <c r="E668" s="130"/>
      <c r="F668" s="130"/>
      <c r="G668" s="130"/>
      <c r="H668" s="130"/>
      <c r="I668" s="131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3"/>
      <c r="Z668" s="130"/>
      <c r="AA668" s="134"/>
      <c r="AB668" s="130"/>
      <c r="AC668" s="130"/>
      <c r="AD668" s="130"/>
      <c r="AE668" s="130"/>
    </row>
    <row r="669" spans="1:31" ht="15.75" customHeight="1" x14ac:dyDescent="0.3">
      <c r="A669" s="130"/>
      <c r="B669" s="130"/>
      <c r="C669" s="130"/>
      <c r="D669" s="130"/>
      <c r="E669" s="130"/>
      <c r="F669" s="130"/>
      <c r="G669" s="130"/>
      <c r="H669" s="130"/>
      <c r="I669" s="131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3"/>
      <c r="Z669" s="130"/>
      <c r="AA669" s="134"/>
      <c r="AB669" s="130"/>
      <c r="AC669" s="130"/>
      <c r="AD669" s="130"/>
      <c r="AE669" s="130"/>
    </row>
    <row r="670" spans="1:31" ht="15.75" customHeight="1" x14ac:dyDescent="0.3">
      <c r="A670" s="130"/>
      <c r="B670" s="130"/>
      <c r="C670" s="130"/>
      <c r="D670" s="130"/>
      <c r="E670" s="130"/>
      <c r="F670" s="130"/>
      <c r="G670" s="130"/>
      <c r="H670" s="130"/>
      <c r="I670" s="131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3"/>
      <c r="Z670" s="130"/>
      <c r="AA670" s="134"/>
      <c r="AB670" s="130"/>
      <c r="AC670" s="130"/>
      <c r="AD670" s="130"/>
      <c r="AE670" s="130"/>
    </row>
    <row r="671" spans="1:31" ht="15.75" customHeight="1" x14ac:dyDescent="0.3">
      <c r="A671" s="130"/>
      <c r="B671" s="130"/>
      <c r="C671" s="130"/>
      <c r="D671" s="130"/>
      <c r="E671" s="130"/>
      <c r="F671" s="130"/>
      <c r="G671" s="130"/>
      <c r="H671" s="130"/>
      <c r="I671" s="131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3"/>
      <c r="Z671" s="130"/>
      <c r="AA671" s="134"/>
      <c r="AB671" s="130"/>
      <c r="AC671" s="130"/>
      <c r="AD671" s="130"/>
      <c r="AE671" s="130"/>
    </row>
    <row r="672" spans="1:31" ht="15.75" customHeight="1" x14ac:dyDescent="0.3">
      <c r="A672" s="130"/>
      <c r="B672" s="130"/>
      <c r="C672" s="130"/>
      <c r="D672" s="130"/>
      <c r="E672" s="130"/>
      <c r="F672" s="130"/>
      <c r="G672" s="130"/>
      <c r="H672" s="130"/>
      <c r="I672" s="131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3"/>
      <c r="Z672" s="130"/>
      <c r="AA672" s="134"/>
      <c r="AB672" s="130"/>
      <c r="AC672" s="130"/>
      <c r="AD672" s="130"/>
      <c r="AE672" s="130"/>
    </row>
    <row r="673" spans="1:31" ht="15.75" customHeight="1" x14ac:dyDescent="0.3">
      <c r="A673" s="130"/>
      <c r="B673" s="130"/>
      <c r="C673" s="130"/>
      <c r="D673" s="130"/>
      <c r="E673" s="130"/>
      <c r="F673" s="130"/>
      <c r="G673" s="130"/>
      <c r="H673" s="130"/>
      <c r="I673" s="131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3"/>
      <c r="Z673" s="130"/>
      <c r="AA673" s="134"/>
      <c r="AB673" s="130"/>
      <c r="AC673" s="130"/>
      <c r="AD673" s="130"/>
      <c r="AE673" s="130"/>
    </row>
    <row r="674" spans="1:31" ht="15.75" customHeight="1" x14ac:dyDescent="0.3">
      <c r="A674" s="130"/>
      <c r="B674" s="130"/>
      <c r="C674" s="130"/>
      <c r="D674" s="130"/>
      <c r="E674" s="130"/>
      <c r="F674" s="130"/>
      <c r="G674" s="130"/>
      <c r="H674" s="130"/>
      <c r="I674" s="131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3"/>
      <c r="Z674" s="130"/>
      <c r="AA674" s="134"/>
      <c r="AB674" s="130"/>
      <c r="AC674" s="130"/>
      <c r="AD674" s="130"/>
      <c r="AE674" s="130"/>
    </row>
    <row r="675" spans="1:31" ht="15.75" customHeight="1" x14ac:dyDescent="0.3">
      <c r="A675" s="130"/>
      <c r="B675" s="130"/>
      <c r="C675" s="130"/>
      <c r="D675" s="130"/>
      <c r="E675" s="130"/>
      <c r="F675" s="130"/>
      <c r="G675" s="130"/>
      <c r="H675" s="130"/>
      <c r="I675" s="131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3"/>
      <c r="Z675" s="130"/>
      <c r="AA675" s="134"/>
      <c r="AB675" s="130"/>
      <c r="AC675" s="130"/>
      <c r="AD675" s="130"/>
      <c r="AE675" s="130"/>
    </row>
    <row r="676" spans="1:31" ht="15.75" customHeight="1" x14ac:dyDescent="0.3">
      <c r="A676" s="130"/>
      <c r="B676" s="130"/>
      <c r="C676" s="130"/>
      <c r="D676" s="130"/>
      <c r="E676" s="130"/>
      <c r="F676" s="130"/>
      <c r="G676" s="130"/>
      <c r="H676" s="130"/>
      <c r="I676" s="131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3"/>
      <c r="Z676" s="130"/>
      <c r="AA676" s="134"/>
      <c r="AB676" s="130"/>
      <c r="AC676" s="130"/>
      <c r="AD676" s="130"/>
      <c r="AE676" s="130"/>
    </row>
    <row r="677" spans="1:31" ht="15.75" customHeight="1" x14ac:dyDescent="0.3">
      <c r="A677" s="130"/>
      <c r="B677" s="130"/>
      <c r="C677" s="130"/>
      <c r="D677" s="130"/>
      <c r="E677" s="130"/>
      <c r="F677" s="130"/>
      <c r="G677" s="130"/>
      <c r="H677" s="130"/>
      <c r="I677" s="131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3"/>
      <c r="Z677" s="130"/>
      <c r="AA677" s="134"/>
      <c r="AB677" s="130"/>
      <c r="AC677" s="130"/>
      <c r="AD677" s="130"/>
      <c r="AE677" s="130"/>
    </row>
    <row r="678" spans="1:31" ht="15.75" customHeight="1" x14ac:dyDescent="0.3">
      <c r="A678" s="130"/>
      <c r="B678" s="130"/>
      <c r="C678" s="130"/>
      <c r="D678" s="130"/>
      <c r="E678" s="130"/>
      <c r="F678" s="130"/>
      <c r="G678" s="130"/>
      <c r="H678" s="130"/>
      <c r="I678" s="131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3"/>
      <c r="Z678" s="130"/>
      <c r="AA678" s="134"/>
      <c r="AB678" s="130"/>
      <c r="AC678" s="130"/>
      <c r="AD678" s="130"/>
      <c r="AE678" s="130"/>
    </row>
    <row r="679" spans="1:31" ht="15.75" customHeight="1" x14ac:dyDescent="0.3">
      <c r="A679" s="130"/>
      <c r="B679" s="130"/>
      <c r="C679" s="130"/>
      <c r="D679" s="130"/>
      <c r="E679" s="130"/>
      <c r="F679" s="130"/>
      <c r="G679" s="130"/>
      <c r="H679" s="130"/>
      <c r="I679" s="131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3"/>
      <c r="Z679" s="130"/>
      <c r="AA679" s="134"/>
      <c r="AB679" s="130"/>
      <c r="AC679" s="130"/>
      <c r="AD679" s="130"/>
      <c r="AE679" s="130"/>
    </row>
    <row r="680" spans="1:31" ht="15.75" customHeight="1" x14ac:dyDescent="0.3">
      <c r="A680" s="130"/>
      <c r="B680" s="130"/>
      <c r="C680" s="130"/>
      <c r="D680" s="130"/>
      <c r="E680" s="130"/>
      <c r="F680" s="130"/>
      <c r="G680" s="130"/>
      <c r="H680" s="130"/>
      <c r="I680" s="131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3"/>
      <c r="Z680" s="130"/>
      <c r="AA680" s="134"/>
      <c r="AB680" s="130"/>
      <c r="AC680" s="130"/>
      <c r="AD680" s="130"/>
      <c r="AE680" s="130"/>
    </row>
    <row r="681" spans="1:31" ht="15.75" customHeight="1" x14ac:dyDescent="0.3">
      <c r="A681" s="130"/>
      <c r="B681" s="130"/>
      <c r="C681" s="130"/>
      <c r="D681" s="130"/>
      <c r="E681" s="130"/>
      <c r="F681" s="130"/>
      <c r="G681" s="130"/>
      <c r="H681" s="130"/>
      <c r="I681" s="131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3"/>
      <c r="Z681" s="130"/>
      <c r="AA681" s="134"/>
      <c r="AB681" s="130"/>
      <c r="AC681" s="130"/>
      <c r="AD681" s="130"/>
      <c r="AE681" s="130"/>
    </row>
    <row r="682" spans="1:31" ht="15.75" customHeight="1" x14ac:dyDescent="0.3">
      <c r="A682" s="130"/>
      <c r="B682" s="130"/>
      <c r="C682" s="130"/>
      <c r="D682" s="130"/>
      <c r="E682" s="130"/>
      <c r="F682" s="130"/>
      <c r="G682" s="130"/>
      <c r="H682" s="130"/>
      <c r="I682" s="131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3"/>
      <c r="Z682" s="130"/>
      <c r="AA682" s="134"/>
      <c r="AB682" s="130"/>
      <c r="AC682" s="130"/>
      <c r="AD682" s="130"/>
      <c r="AE682" s="130"/>
    </row>
    <row r="683" spans="1:31" ht="15.75" customHeight="1" x14ac:dyDescent="0.3">
      <c r="A683" s="130"/>
      <c r="B683" s="130"/>
      <c r="C683" s="130"/>
      <c r="D683" s="130"/>
      <c r="E683" s="130"/>
      <c r="F683" s="130"/>
      <c r="G683" s="130"/>
      <c r="H683" s="130"/>
      <c r="I683" s="131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3"/>
      <c r="Z683" s="130"/>
      <c r="AA683" s="134"/>
      <c r="AB683" s="130"/>
      <c r="AC683" s="130"/>
      <c r="AD683" s="130"/>
      <c r="AE683" s="130"/>
    </row>
    <row r="684" spans="1:31" ht="15.75" customHeight="1" x14ac:dyDescent="0.3">
      <c r="A684" s="130"/>
      <c r="B684" s="130"/>
      <c r="C684" s="130"/>
      <c r="D684" s="130"/>
      <c r="E684" s="130"/>
      <c r="F684" s="130"/>
      <c r="G684" s="130"/>
      <c r="H684" s="130"/>
      <c r="I684" s="131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3"/>
      <c r="Z684" s="130"/>
      <c r="AA684" s="134"/>
      <c r="AB684" s="130"/>
      <c r="AC684" s="130"/>
      <c r="AD684" s="130"/>
      <c r="AE684" s="130"/>
    </row>
    <row r="685" spans="1:31" ht="15.75" customHeight="1" x14ac:dyDescent="0.3">
      <c r="A685" s="130"/>
      <c r="B685" s="130"/>
      <c r="C685" s="130"/>
      <c r="D685" s="130"/>
      <c r="E685" s="130"/>
      <c r="F685" s="130"/>
      <c r="G685" s="130"/>
      <c r="H685" s="130"/>
      <c r="I685" s="131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3"/>
      <c r="Z685" s="130"/>
      <c r="AA685" s="134"/>
      <c r="AB685" s="130"/>
      <c r="AC685" s="130"/>
      <c r="AD685" s="130"/>
      <c r="AE685" s="130"/>
    </row>
    <row r="686" spans="1:31" ht="15.75" customHeight="1" x14ac:dyDescent="0.3">
      <c r="A686" s="130"/>
      <c r="B686" s="130"/>
      <c r="C686" s="130"/>
      <c r="D686" s="130"/>
      <c r="E686" s="130"/>
      <c r="F686" s="130"/>
      <c r="G686" s="130"/>
      <c r="H686" s="130"/>
      <c r="I686" s="131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3"/>
      <c r="Z686" s="130"/>
      <c r="AA686" s="134"/>
      <c r="AB686" s="130"/>
      <c r="AC686" s="130"/>
      <c r="AD686" s="130"/>
      <c r="AE686" s="130"/>
    </row>
    <row r="687" spans="1:31" ht="15.75" customHeight="1" x14ac:dyDescent="0.3">
      <c r="A687" s="130"/>
      <c r="B687" s="130"/>
      <c r="C687" s="130"/>
      <c r="D687" s="130"/>
      <c r="E687" s="130"/>
      <c r="F687" s="130"/>
      <c r="G687" s="130"/>
      <c r="H687" s="130"/>
      <c r="I687" s="131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3"/>
      <c r="Z687" s="130"/>
      <c r="AA687" s="134"/>
      <c r="AB687" s="130"/>
      <c r="AC687" s="130"/>
      <c r="AD687" s="130"/>
      <c r="AE687" s="130"/>
    </row>
    <row r="688" spans="1:31" ht="15.75" customHeight="1" x14ac:dyDescent="0.3">
      <c r="A688" s="130"/>
      <c r="B688" s="130"/>
      <c r="C688" s="130"/>
      <c r="D688" s="130"/>
      <c r="E688" s="130"/>
      <c r="F688" s="130"/>
      <c r="G688" s="130"/>
      <c r="H688" s="130"/>
      <c r="I688" s="131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3"/>
      <c r="Z688" s="130"/>
      <c r="AA688" s="134"/>
      <c r="AB688" s="130"/>
      <c r="AC688" s="130"/>
      <c r="AD688" s="130"/>
      <c r="AE688" s="130"/>
    </row>
    <row r="689" spans="1:31" ht="15.75" customHeight="1" x14ac:dyDescent="0.3">
      <c r="A689" s="130"/>
      <c r="B689" s="130"/>
      <c r="C689" s="130"/>
      <c r="D689" s="130"/>
      <c r="E689" s="130"/>
      <c r="F689" s="130"/>
      <c r="G689" s="130"/>
      <c r="H689" s="130"/>
      <c r="I689" s="131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3"/>
      <c r="Z689" s="130"/>
      <c r="AA689" s="134"/>
      <c r="AB689" s="130"/>
      <c r="AC689" s="130"/>
      <c r="AD689" s="130"/>
      <c r="AE689" s="130"/>
    </row>
    <row r="690" spans="1:31" ht="15.75" customHeight="1" x14ac:dyDescent="0.3">
      <c r="A690" s="130"/>
      <c r="B690" s="130"/>
      <c r="C690" s="130"/>
      <c r="D690" s="130"/>
      <c r="E690" s="130"/>
      <c r="F690" s="130"/>
      <c r="G690" s="130"/>
      <c r="H690" s="130"/>
      <c r="I690" s="131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3"/>
      <c r="Z690" s="130"/>
      <c r="AA690" s="134"/>
      <c r="AB690" s="130"/>
      <c r="AC690" s="130"/>
      <c r="AD690" s="130"/>
      <c r="AE690" s="130"/>
    </row>
    <row r="691" spans="1:31" ht="15.75" customHeight="1" x14ac:dyDescent="0.3">
      <c r="A691" s="130"/>
      <c r="B691" s="130"/>
      <c r="C691" s="130"/>
      <c r="D691" s="130"/>
      <c r="E691" s="130"/>
      <c r="F691" s="130"/>
      <c r="G691" s="130"/>
      <c r="H691" s="130"/>
      <c r="I691" s="131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3"/>
      <c r="Z691" s="130"/>
      <c r="AA691" s="134"/>
      <c r="AB691" s="130"/>
      <c r="AC691" s="130"/>
      <c r="AD691" s="130"/>
      <c r="AE691" s="130"/>
    </row>
    <row r="692" spans="1:31" ht="15.75" customHeight="1" x14ac:dyDescent="0.3">
      <c r="A692" s="130"/>
      <c r="B692" s="130"/>
      <c r="C692" s="130"/>
      <c r="D692" s="130"/>
      <c r="E692" s="130"/>
      <c r="F692" s="130"/>
      <c r="G692" s="130"/>
      <c r="H692" s="130"/>
      <c r="I692" s="131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3"/>
      <c r="Z692" s="130"/>
      <c r="AA692" s="134"/>
      <c r="AB692" s="130"/>
      <c r="AC692" s="130"/>
      <c r="AD692" s="130"/>
      <c r="AE692" s="130"/>
    </row>
    <row r="693" spans="1:31" ht="15.75" customHeight="1" x14ac:dyDescent="0.3">
      <c r="A693" s="130"/>
      <c r="B693" s="130"/>
      <c r="C693" s="130"/>
      <c r="D693" s="130"/>
      <c r="E693" s="130"/>
      <c r="F693" s="130"/>
      <c r="G693" s="130"/>
      <c r="H693" s="130"/>
      <c r="I693" s="131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3"/>
      <c r="Z693" s="130"/>
      <c r="AA693" s="134"/>
      <c r="AB693" s="130"/>
      <c r="AC693" s="130"/>
      <c r="AD693" s="130"/>
      <c r="AE693" s="130"/>
    </row>
    <row r="694" spans="1:31" ht="15.75" customHeight="1" x14ac:dyDescent="0.3">
      <c r="A694" s="130"/>
      <c r="B694" s="130"/>
      <c r="C694" s="130"/>
      <c r="D694" s="130"/>
      <c r="E694" s="130"/>
      <c r="F694" s="130"/>
      <c r="G694" s="130"/>
      <c r="H694" s="130"/>
      <c r="I694" s="131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3"/>
      <c r="Z694" s="130"/>
      <c r="AA694" s="134"/>
      <c r="AB694" s="130"/>
      <c r="AC694" s="130"/>
      <c r="AD694" s="130"/>
      <c r="AE694" s="130"/>
    </row>
    <row r="695" spans="1:31" ht="15.75" customHeight="1" x14ac:dyDescent="0.3">
      <c r="A695" s="130"/>
      <c r="B695" s="130"/>
      <c r="C695" s="130"/>
      <c r="D695" s="130"/>
      <c r="E695" s="130"/>
      <c r="F695" s="130"/>
      <c r="G695" s="130"/>
      <c r="H695" s="130"/>
      <c r="I695" s="131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3"/>
      <c r="Z695" s="130"/>
      <c r="AA695" s="134"/>
      <c r="AB695" s="130"/>
      <c r="AC695" s="130"/>
      <c r="AD695" s="130"/>
      <c r="AE695" s="130"/>
    </row>
    <row r="696" spans="1:31" ht="15.75" customHeight="1" x14ac:dyDescent="0.3">
      <c r="A696" s="130"/>
      <c r="B696" s="130"/>
      <c r="C696" s="130"/>
      <c r="D696" s="130"/>
      <c r="E696" s="130"/>
      <c r="F696" s="130"/>
      <c r="G696" s="130"/>
      <c r="H696" s="130"/>
      <c r="I696" s="131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3"/>
      <c r="Z696" s="130"/>
      <c r="AA696" s="134"/>
      <c r="AB696" s="130"/>
      <c r="AC696" s="130"/>
      <c r="AD696" s="130"/>
      <c r="AE696" s="130"/>
    </row>
    <row r="697" spans="1:31" ht="15.75" customHeight="1" x14ac:dyDescent="0.3">
      <c r="A697" s="130"/>
      <c r="B697" s="130"/>
      <c r="C697" s="130"/>
      <c r="D697" s="130"/>
      <c r="E697" s="130"/>
      <c r="F697" s="130"/>
      <c r="G697" s="130"/>
      <c r="H697" s="130"/>
      <c r="I697" s="131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3"/>
      <c r="Z697" s="130"/>
      <c r="AA697" s="134"/>
      <c r="AB697" s="130"/>
      <c r="AC697" s="130"/>
      <c r="AD697" s="130"/>
      <c r="AE697" s="130"/>
    </row>
    <row r="698" spans="1:31" ht="15.75" customHeight="1" x14ac:dyDescent="0.3">
      <c r="A698" s="130"/>
      <c r="B698" s="130"/>
      <c r="C698" s="130"/>
      <c r="D698" s="130"/>
      <c r="E698" s="130"/>
      <c r="F698" s="130"/>
      <c r="G698" s="130"/>
      <c r="H698" s="130"/>
      <c r="I698" s="131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3"/>
      <c r="Z698" s="130"/>
      <c r="AA698" s="134"/>
      <c r="AB698" s="130"/>
      <c r="AC698" s="130"/>
      <c r="AD698" s="130"/>
      <c r="AE698" s="130"/>
    </row>
    <row r="699" spans="1:31" ht="15.75" customHeight="1" x14ac:dyDescent="0.3">
      <c r="A699" s="130"/>
      <c r="B699" s="130"/>
      <c r="C699" s="130"/>
      <c r="D699" s="130"/>
      <c r="E699" s="130"/>
      <c r="F699" s="130"/>
      <c r="G699" s="130"/>
      <c r="H699" s="130"/>
      <c r="I699" s="131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3"/>
      <c r="Z699" s="130"/>
      <c r="AA699" s="134"/>
      <c r="AB699" s="130"/>
      <c r="AC699" s="130"/>
      <c r="AD699" s="130"/>
      <c r="AE699" s="130"/>
    </row>
    <row r="700" spans="1:31" ht="15.75" customHeight="1" x14ac:dyDescent="0.3">
      <c r="A700" s="130"/>
      <c r="B700" s="130"/>
      <c r="C700" s="130"/>
      <c r="D700" s="130"/>
      <c r="E700" s="130"/>
      <c r="F700" s="130"/>
      <c r="G700" s="130"/>
      <c r="H700" s="130"/>
      <c r="I700" s="131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3"/>
      <c r="Z700" s="130"/>
      <c r="AA700" s="134"/>
      <c r="AB700" s="130"/>
      <c r="AC700" s="130"/>
      <c r="AD700" s="130"/>
      <c r="AE700" s="130"/>
    </row>
    <row r="701" spans="1:31" ht="15.75" customHeight="1" x14ac:dyDescent="0.3">
      <c r="A701" s="130"/>
      <c r="B701" s="130"/>
      <c r="C701" s="130"/>
      <c r="D701" s="130"/>
      <c r="E701" s="130"/>
      <c r="F701" s="130"/>
      <c r="G701" s="130"/>
      <c r="H701" s="130"/>
      <c r="I701" s="131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3"/>
      <c r="Z701" s="130"/>
      <c r="AA701" s="134"/>
      <c r="AB701" s="130"/>
      <c r="AC701" s="130"/>
      <c r="AD701" s="130"/>
      <c r="AE701" s="130"/>
    </row>
    <row r="702" spans="1:31" ht="15.75" customHeight="1" x14ac:dyDescent="0.3">
      <c r="A702" s="130"/>
      <c r="B702" s="130"/>
      <c r="C702" s="130"/>
      <c r="D702" s="130"/>
      <c r="E702" s="130"/>
      <c r="F702" s="130"/>
      <c r="G702" s="130"/>
      <c r="H702" s="130"/>
      <c r="I702" s="131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3"/>
      <c r="Z702" s="130"/>
      <c r="AA702" s="134"/>
      <c r="AB702" s="130"/>
      <c r="AC702" s="130"/>
      <c r="AD702" s="130"/>
      <c r="AE702" s="130"/>
    </row>
    <row r="703" spans="1:31" ht="15.75" customHeight="1" x14ac:dyDescent="0.3">
      <c r="A703" s="130"/>
      <c r="B703" s="130"/>
      <c r="C703" s="130"/>
      <c r="D703" s="130"/>
      <c r="E703" s="130"/>
      <c r="F703" s="130"/>
      <c r="G703" s="130"/>
      <c r="H703" s="130"/>
      <c r="I703" s="131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3"/>
      <c r="Z703" s="130"/>
      <c r="AA703" s="134"/>
      <c r="AB703" s="130"/>
      <c r="AC703" s="130"/>
      <c r="AD703" s="130"/>
      <c r="AE703" s="130"/>
    </row>
    <row r="704" spans="1:31" ht="15.75" customHeight="1" x14ac:dyDescent="0.3">
      <c r="A704" s="130"/>
      <c r="B704" s="130"/>
      <c r="C704" s="130"/>
      <c r="D704" s="130"/>
      <c r="E704" s="130"/>
      <c r="F704" s="130"/>
      <c r="G704" s="130"/>
      <c r="H704" s="130"/>
      <c r="I704" s="131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3"/>
      <c r="Z704" s="130"/>
      <c r="AA704" s="134"/>
      <c r="AB704" s="130"/>
      <c r="AC704" s="130"/>
      <c r="AD704" s="130"/>
      <c r="AE704" s="130"/>
    </row>
    <row r="705" spans="1:31" ht="15.75" customHeight="1" x14ac:dyDescent="0.3">
      <c r="A705" s="130"/>
      <c r="B705" s="130"/>
      <c r="C705" s="130"/>
      <c r="D705" s="130"/>
      <c r="E705" s="130"/>
      <c r="F705" s="130"/>
      <c r="G705" s="130"/>
      <c r="H705" s="130"/>
      <c r="I705" s="131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3"/>
      <c r="Z705" s="130"/>
      <c r="AA705" s="134"/>
      <c r="AB705" s="130"/>
      <c r="AC705" s="130"/>
      <c r="AD705" s="130"/>
      <c r="AE705" s="130"/>
    </row>
    <row r="706" spans="1:31" ht="15.75" customHeight="1" x14ac:dyDescent="0.3">
      <c r="A706" s="130"/>
      <c r="B706" s="130"/>
      <c r="C706" s="130"/>
      <c r="D706" s="130"/>
      <c r="E706" s="130"/>
      <c r="F706" s="130"/>
      <c r="G706" s="130"/>
      <c r="H706" s="130"/>
      <c r="I706" s="131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3"/>
      <c r="Z706" s="130"/>
      <c r="AA706" s="134"/>
      <c r="AB706" s="130"/>
      <c r="AC706" s="130"/>
      <c r="AD706" s="130"/>
      <c r="AE706" s="130"/>
    </row>
    <row r="707" spans="1:31" ht="15.75" customHeight="1" x14ac:dyDescent="0.3">
      <c r="A707" s="130"/>
      <c r="B707" s="130"/>
      <c r="C707" s="130"/>
      <c r="D707" s="130"/>
      <c r="E707" s="130"/>
      <c r="F707" s="130"/>
      <c r="G707" s="130"/>
      <c r="H707" s="130"/>
      <c r="I707" s="131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3"/>
      <c r="Z707" s="130"/>
      <c r="AA707" s="134"/>
      <c r="AB707" s="130"/>
      <c r="AC707" s="130"/>
      <c r="AD707" s="130"/>
      <c r="AE707" s="130"/>
    </row>
    <row r="708" spans="1:31" ht="15.75" customHeight="1" x14ac:dyDescent="0.3">
      <c r="A708" s="130"/>
      <c r="B708" s="130"/>
      <c r="C708" s="130"/>
      <c r="D708" s="130"/>
      <c r="E708" s="130"/>
      <c r="F708" s="130"/>
      <c r="G708" s="130"/>
      <c r="H708" s="130"/>
      <c r="I708" s="131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3"/>
      <c r="Z708" s="130"/>
      <c r="AA708" s="134"/>
      <c r="AB708" s="130"/>
      <c r="AC708" s="130"/>
      <c r="AD708" s="130"/>
      <c r="AE708" s="130"/>
    </row>
    <row r="709" spans="1:31" ht="15.75" customHeight="1" x14ac:dyDescent="0.3">
      <c r="A709" s="130"/>
      <c r="B709" s="130"/>
      <c r="C709" s="130"/>
      <c r="D709" s="130"/>
      <c r="E709" s="130"/>
      <c r="F709" s="130"/>
      <c r="G709" s="130"/>
      <c r="H709" s="130"/>
      <c r="I709" s="131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3"/>
      <c r="Z709" s="130"/>
      <c r="AA709" s="134"/>
      <c r="AB709" s="130"/>
      <c r="AC709" s="130"/>
      <c r="AD709" s="130"/>
      <c r="AE709" s="130"/>
    </row>
    <row r="710" spans="1:31" ht="15.75" customHeight="1" x14ac:dyDescent="0.3">
      <c r="A710" s="130"/>
      <c r="B710" s="130"/>
      <c r="C710" s="130"/>
      <c r="D710" s="130"/>
      <c r="E710" s="130"/>
      <c r="F710" s="130"/>
      <c r="G710" s="130"/>
      <c r="H710" s="130"/>
      <c r="I710" s="131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3"/>
      <c r="Z710" s="130"/>
      <c r="AA710" s="134"/>
      <c r="AB710" s="130"/>
      <c r="AC710" s="130"/>
      <c r="AD710" s="130"/>
      <c r="AE710" s="130"/>
    </row>
    <row r="711" spans="1:31" ht="15.75" customHeight="1" x14ac:dyDescent="0.3">
      <c r="A711" s="130"/>
      <c r="B711" s="130"/>
      <c r="C711" s="130"/>
      <c r="D711" s="130"/>
      <c r="E711" s="130"/>
      <c r="F711" s="130"/>
      <c r="G711" s="130"/>
      <c r="H711" s="130"/>
      <c r="I711" s="131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3"/>
      <c r="Z711" s="130"/>
      <c r="AA711" s="134"/>
      <c r="AB711" s="130"/>
      <c r="AC711" s="130"/>
      <c r="AD711" s="130"/>
      <c r="AE711" s="130"/>
    </row>
    <row r="712" spans="1:31" ht="15.75" customHeight="1" x14ac:dyDescent="0.3">
      <c r="A712" s="130"/>
      <c r="B712" s="130"/>
      <c r="C712" s="130"/>
      <c r="D712" s="130"/>
      <c r="E712" s="130"/>
      <c r="F712" s="130"/>
      <c r="G712" s="130"/>
      <c r="H712" s="130"/>
      <c r="I712" s="131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3"/>
      <c r="Z712" s="130"/>
      <c r="AA712" s="134"/>
      <c r="AB712" s="130"/>
      <c r="AC712" s="130"/>
      <c r="AD712" s="130"/>
      <c r="AE712" s="130"/>
    </row>
    <row r="713" spans="1:31" ht="15.75" customHeight="1" x14ac:dyDescent="0.3">
      <c r="A713" s="130"/>
      <c r="B713" s="130"/>
      <c r="C713" s="130"/>
      <c r="D713" s="130"/>
      <c r="E713" s="130"/>
      <c r="F713" s="130"/>
      <c r="G713" s="130"/>
      <c r="H713" s="130"/>
      <c r="I713" s="131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3"/>
      <c r="Z713" s="130"/>
      <c r="AA713" s="134"/>
      <c r="AB713" s="130"/>
      <c r="AC713" s="130"/>
      <c r="AD713" s="130"/>
      <c r="AE713" s="130"/>
    </row>
    <row r="714" spans="1:31" ht="15.75" customHeight="1" x14ac:dyDescent="0.3">
      <c r="A714" s="130"/>
      <c r="B714" s="130"/>
      <c r="C714" s="130"/>
      <c r="D714" s="130"/>
      <c r="E714" s="130"/>
      <c r="F714" s="130"/>
      <c r="G714" s="130"/>
      <c r="H714" s="130"/>
      <c r="I714" s="131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3"/>
      <c r="Z714" s="130"/>
      <c r="AA714" s="134"/>
      <c r="AB714" s="130"/>
      <c r="AC714" s="130"/>
      <c r="AD714" s="130"/>
      <c r="AE714" s="130"/>
    </row>
    <row r="715" spans="1:31" ht="15.75" customHeight="1" x14ac:dyDescent="0.3">
      <c r="A715" s="130"/>
      <c r="B715" s="130"/>
      <c r="C715" s="130"/>
      <c r="D715" s="130"/>
      <c r="E715" s="130"/>
      <c r="F715" s="130"/>
      <c r="G715" s="130"/>
      <c r="H715" s="130"/>
      <c r="I715" s="131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3"/>
      <c r="Z715" s="130"/>
      <c r="AA715" s="134"/>
      <c r="AB715" s="130"/>
      <c r="AC715" s="130"/>
      <c r="AD715" s="130"/>
      <c r="AE715" s="130"/>
    </row>
    <row r="716" spans="1:31" ht="15.75" customHeight="1" x14ac:dyDescent="0.3">
      <c r="A716" s="130"/>
      <c r="B716" s="130"/>
      <c r="C716" s="130"/>
      <c r="D716" s="130"/>
      <c r="E716" s="130"/>
      <c r="F716" s="130"/>
      <c r="G716" s="130"/>
      <c r="H716" s="130"/>
      <c r="I716" s="131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3"/>
      <c r="Z716" s="130"/>
      <c r="AA716" s="134"/>
      <c r="AB716" s="130"/>
      <c r="AC716" s="130"/>
      <c r="AD716" s="130"/>
      <c r="AE716" s="130"/>
    </row>
    <row r="717" spans="1:31" ht="15.75" customHeight="1" x14ac:dyDescent="0.3">
      <c r="A717" s="130"/>
      <c r="B717" s="130"/>
      <c r="C717" s="130"/>
      <c r="D717" s="130"/>
      <c r="E717" s="130"/>
      <c r="F717" s="130"/>
      <c r="G717" s="130"/>
      <c r="H717" s="130"/>
      <c r="I717" s="131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3"/>
      <c r="Z717" s="130"/>
      <c r="AA717" s="134"/>
      <c r="AB717" s="130"/>
      <c r="AC717" s="130"/>
      <c r="AD717" s="130"/>
      <c r="AE717" s="130"/>
    </row>
    <row r="718" spans="1:31" ht="15.75" customHeight="1" x14ac:dyDescent="0.3">
      <c r="A718" s="130"/>
      <c r="B718" s="130"/>
      <c r="C718" s="130"/>
      <c r="D718" s="130"/>
      <c r="E718" s="130"/>
      <c r="F718" s="130"/>
      <c r="G718" s="130"/>
      <c r="H718" s="130"/>
      <c r="I718" s="131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3"/>
      <c r="Z718" s="130"/>
      <c r="AA718" s="134"/>
      <c r="AB718" s="130"/>
      <c r="AC718" s="130"/>
      <c r="AD718" s="130"/>
      <c r="AE718" s="130"/>
    </row>
    <row r="719" spans="1:31" ht="15.75" customHeight="1" x14ac:dyDescent="0.3">
      <c r="A719" s="130"/>
      <c r="B719" s="130"/>
      <c r="C719" s="130"/>
      <c r="D719" s="130"/>
      <c r="E719" s="130"/>
      <c r="F719" s="130"/>
      <c r="G719" s="130"/>
      <c r="H719" s="130"/>
      <c r="I719" s="131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3"/>
      <c r="Z719" s="130"/>
      <c r="AA719" s="134"/>
      <c r="AB719" s="130"/>
      <c r="AC719" s="130"/>
      <c r="AD719" s="130"/>
      <c r="AE719" s="130"/>
    </row>
    <row r="720" spans="1:31" ht="15.75" customHeight="1" x14ac:dyDescent="0.3">
      <c r="A720" s="130"/>
      <c r="B720" s="130"/>
      <c r="C720" s="130"/>
      <c r="D720" s="130"/>
      <c r="E720" s="130"/>
      <c r="F720" s="130"/>
      <c r="G720" s="130"/>
      <c r="H720" s="130"/>
      <c r="I720" s="131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3"/>
      <c r="Z720" s="130"/>
      <c r="AA720" s="134"/>
      <c r="AB720" s="130"/>
      <c r="AC720" s="130"/>
      <c r="AD720" s="130"/>
      <c r="AE720" s="130"/>
    </row>
    <row r="721" spans="1:31" ht="15.75" customHeight="1" x14ac:dyDescent="0.3">
      <c r="A721" s="130"/>
      <c r="B721" s="130"/>
      <c r="C721" s="130"/>
      <c r="D721" s="130"/>
      <c r="E721" s="130"/>
      <c r="F721" s="130"/>
      <c r="G721" s="130"/>
      <c r="H721" s="130"/>
      <c r="I721" s="131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3"/>
      <c r="Z721" s="130"/>
      <c r="AA721" s="134"/>
      <c r="AB721" s="130"/>
      <c r="AC721" s="130"/>
      <c r="AD721" s="130"/>
      <c r="AE721" s="130"/>
    </row>
    <row r="722" spans="1:31" ht="15.75" customHeight="1" x14ac:dyDescent="0.3">
      <c r="A722" s="130"/>
      <c r="B722" s="130"/>
      <c r="C722" s="130"/>
      <c r="D722" s="130"/>
      <c r="E722" s="130"/>
      <c r="F722" s="130"/>
      <c r="G722" s="130"/>
      <c r="H722" s="130"/>
      <c r="I722" s="131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3"/>
      <c r="Z722" s="130"/>
      <c r="AA722" s="134"/>
      <c r="AB722" s="130"/>
      <c r="AC722" s="130"/>
      <c r="AD722" s="130"/>
      <c r="AE722" s="130"/>
    </row>
    <row r="723" spans="1:31" ht="15.75" customHeight="1" x14ac:dyDescent="0.3">
      <c r="A723" s="130"/>
      <c r="B723" s="130"/>
      <c r="C723" s="130"/>
      <c r="D723" s="130"/>
      <c r="E723" s="130"/>
      <c r="F723" s="130"/>
      <c r="G723" s="130"/>
      <c r="H723" s="130"/>
      <c r="I723" s="131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3"/>
      <c r="Z723" s="130"/>
      <c r="AA723" s="134"/>
      <c r="AB723" s="130"/>
      <c r="AC723" s="130"/>
      <c r="AD723" s="130"/>
      <c r="AE723" s="130"/>
    </row>
    <row r="724" spans="1:31" ht="15.75" customHeight="1" x14ac:dyDescent="0.3">
      <c r="A724" s="130"/>
      <c r="B724" s="130"/>
      <c r="C724" s="130"/>
      <c r="D724" s="130"/>
      <c r="E724" s="130"/>
      <c r="F724" s="130"/>
      <c r="G724" s="130"/>
      <c r="H724" s="130"/>
      <c r="I724" s="131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3"/>
      <c r="Z724" s="130"/>
      <c r="AA724" s="134"/>
      <c r="AB724" s="130"/>
      <c r="AC724" s="130"/>
      <c r="AD724" s="130"/>
      <c r="AE724" s="130"/>
    </row>
    <row r="725" spans="1:31" ht="15.75" customHeight="1" x14ac:dyDescent="0.3">
      <c r="A725" s="130"/>
      <c r="B725" s="130"/>
      <c r="C725" s="130"/>
      <c r="D725" s="130"/>
      <c r="E725" s="130"/>
      <c r="F725" s="130"/>
      <c r="G725" s="130"/>
      <c r="H725" s="130"/>
      <c r="I725" s="131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3"/>
      <c r="Z725" s="130"/>
      <c r="AA725" s="134"/>
      <c r="AB725" s="130"/>
      <c r="AC725" s="130"/>
      <c r="AD725" s="130"/>
      <c r="AE725" s="130"/>
    </row>
    <row r="726" spans="1:31" ht="15.75" customHeight="1" x14ac:dyDescent="0.3">
      <c r="A726" s="130"/>
      <c r="B726" s="130"/>
      <c r="C726" s="130"/>
      <c r="D726" s="130"/>
      <c r="E726" s="130"/>
      <c r="F726" s="130"/>
      <c r="G726" s="130"/>
      <c r="H726" s="130"/>
      <c r="I726" s="131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3"/>
      <c r="Z726" s="130"/>
      <c r="AA726" s="134"/>
      <c r="AB726" s="130"/>
      <c r="AC726" s="130"/>
      <c r="AD726" s="130"/>
      <c r="AE726" s="130"/>
    </row>
    <row r="727" spans="1:31" ht="15.75" customHeight="1" x14ac:dyDescent="0.3">
      <c r="A727" s="130"/>
      <c r="B727" s="130"/>
      <c r="C727" s="130"/>
      <c r="D727" s="130"/>
      <c r="E727" s="130"/>
      <c r="F727" s="130"/>
      <c r="G727" s="130"/>
      <c r="H727" s="130"/>
      <c r="I727" s="131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3"/>
      <c r="Z727" s="130"/>
      <c r="AA727" s="134"/>
      <c r="AB727" s="130"/>
      <c r="AC727" s="130"/>
      <c r="AD727" s="130"/>
      <c r="AE727" s="130"/>
    </row>
    <row r="728" spans="1:31" ht="15.75" customHeight="1" x14ac:dyDescent="0.3">
      <c r="A728" s="130"/>
      <c r="B728" s="130"/>
      <c r="C728" s="130"/>
      <c r="D728" s="130"/>
      <c r="E728" s="130"/>
      <c r="F728" s="130"/>
      <c r="G728" s="130"/>
      <c r="H728" s="130"/>
      <c r="I728" s="131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3"/>
      <c r="Z728" s="130"/>
      <c r="AA728" s="134"/>
      <c r="AB728" s="130"/>
      <c r="AC728" s="130"/>
      <c r="AD728" s="130"/>
      <c r="AE728" s="130"/>
    </row>
    <row r="729" spans="1:31" ht="15.75" customHeight="1" x14ac:dyDescent="0.3">
      <c r="A729" s="130"/>
      <c r="B729" s="130"/>
      <c r="C729" s="130"/>
      <c r="D729" s="130"/>
      <c r="E729" s="130"/>
      <c r="F729" s="130"/>
      <c r="G729" s="130"/>
      <c r="H729" s="130"/>
      <c r="I729" s="131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3"/>
      <c r="Z729" s="130"/>
      <c r="AA729" s="134"/>
      <c r="AB729" s="130"/>
      <c r="AC729" s="130"/>
      <c r="AD729" s="130"/>
      <c r="AE729" s="130"/>
    </row>
    <row r="730" spans="1:31" ht="15.75" customHeight="1" x14ac:dyDescent="0.3">
      <c r="A730" s="130"/>
      <c r="B730" s="130"/>
      <c r="C730" s="130"/>
      <c r="D730" s="130"/>
      <c r="E730" s="130"/>
      <c r="F730" s="130"/>
      <c r="G730" s="130"/>
      <c r="H730" s="130"/>
      <c r="I730" s="131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3"/>
      <c r="Z730" s="130"/>
      <c r="AA730" s="134"/>
      <c r="AB730" s="130"/>
      <c r="AC730" s="130"/>
      <c r="AD730" s="130"/>
      <c r="AE730" s="130"/>
    </row>
    <row r="731" spans="1:31" ht="15.75" customHeight="1" x14ac:dyDescent="0.3">
      <c r="A731" s="130"/>
      <c r="B731" s="130"/>
      <c r="C731" s="130"/>
      <c r="D731" s="130"/>
      <c r="E731" s="130"/>
      <c r="F731" s="130"/>
      <c r="G731" s="130"/>
      <c r="H731" s="130"/>
      <c r="I731" s="131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3"/>
      <c r="Z731" s="130"/>
      <c r="AA731" s="134"/>
      <c r="AB731" s="130"/>
      <c r="AC731" s="130"/>
      <c r="AD731" s="130"/>
      <c r="AE731" s="130"/>
    </row>
    <row r="732" spans="1:31" ht="15.75" customHeight="1" x14ac:dyDescent="0.3">
      <c r="A732" s="130"/>
      <c r="B732" s="130"/>
      <c r="C732" s="130"/>
      <c r="D732" s="130"/>
      <c r="E732" s="130"/>
      <c r="F732" s="130"/>
      <c r="G732" s="130"/>
      <c r="H732" s="130"/>
      <c r="I732" s="131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3"/>
      <c r="Z732" s="130"/>
      <c r="AA732" s="134"/>
      <c r="AB732" s="130"/>
      <c r="AC732" s="130"/>
      <c r="AD732" s="130"/>
      <c r="AE732" s="130"/>
    </row>
    <row r="733" spans="1:31" ht="15.75" customHeight="1" x14ac:dyDescent="0.3">
      <c r="A733" s="130"/>
      <c r="B733" s="130"/>
      <c r="C733" s="130"/>
      <c r="D733" s="130"/>
      <c r="E733" s="130"/>
      <c r="F733" s="130"/>
      <c r="G733" s="130"/>
      <c r="H733" s="130"/>
      <c r="I733" s="131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3"/>
      <c r="Z733" s="130"/>
      <c r="AA733" s="134"/>
      <c r="AB733" s="130"/>
      <c r="AC733" s="130"/>
      <c r="AD733" s="130"/>
      <c r="AE733" s="130"/>
    </row>
    <row r="734" spans="1:31" ht="15.75" customHeight="1" x14ac:dyDescent="0.3">
      <c r="A734" s="130"/>
      <c r="B734" s="130"/>
      <c r="C734" s="130"/>
      <c r="D734" s="130"/>
      <c r="E734" s="130"/>
      <c r="F734" s="130"/>
      <c r="G734" s="130"/>
      <c r="H734" s="130"/>
      <c r="I734" s="131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3"/>
      <c r="Z734" s="130"/>
      <c r="AA734" s="134"/>
      <c r="AB734" s="130"/>
      <c r="AC734" s="130"/>
      <c r="AD734" s="130"/>
      <c r="AE734" s="130"/>
    </row>
    <row r="735" spans="1:31" ht="15.75" customHeight="1" x14ac:dyDescent="0.3">
      <c r="A735" s="130"/>
      <c r="B735" s="130"/>
      <c r="C735" s="130"/>
      <c r="D735" s="130"/>
      <c r="E735" s="130"/>
      <c r="F735" s="130"/>
      <c r="G735" s="130"/>
      <c r="H735" s="130"/>
      <c r="I735" s="131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3"/>
      <c r="Z735" s="130"/>
      <c r="AA735" s="134"/>
      <c r="AB735" s="130"/>
      <c r="AC735" s="130"/>
      <c r="AD735" s="130"/>
      <c r="AE735" s="130"/>
    </row>
    <row r="736" spans="1:31" ht="15.75" customHeight="1" x14ac:dyDescent="0.3">
      <c r="A736" s="130"/>
      <c r="B736" s="130"/>
      <c r="C736" s="130"/>
      <c r="D736" s="130"/>
      <c r="E736" s="130"/>
      <c r="F736" s="130"/>
      <c r="G736" s="130"/>
      <c r="H736" s="130"/>
      <c r="I736" s="131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3"/>
      <c r="Z736" s="130"/>
      <c r="AA736" s="134"/>
      <c r="AB736" s="130"/>
      <c r="AC736" s="130"/>
      <c r="AD736" s="130"/>
      <c r="AE736" s="130"/>
    </row>
    <row r="737" spans="1:31" ht="15.75" customHeight="1" x14ac:dyDescent="0.3">
      <c r="A737" s="130"/>
      <c r="B737" s="130"/>
      <c r="C737" s="130"/>
      <c r="D737" s="130"/>
      <c r="E737" s="130"/>
      <c r="F737" s="130"/>
      <c r="G737" s="130"/>
      <c r="H737" s="130"/>
      <c r="I737" s="131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3"/>
      <c r="Z737" s="130"/>
      <c r="AA737" s="134"/>
      <c r="AB737" s="130"/>
      <c r="AC737" s="130"/>
      <c r="AD737" s="130"/>
      <c r="AE737" s="130"/>
    </row>
    <row r="738" spans="1:31" ht="15.75" customHeight="1" x14ac:dyDescent="0.3">
      <c r="A738" s="130"/>
      <c r="B738" s="130"/>
      <c r="C738" s="130"/>
      <c r="D738" s="130"/>
      <c r="E738" s="130"/>
      <c r="F738" s="130"/>
      <c r="G738" s="130"/>
      <c r="H738" s="130"/>
      <c r="I738" s="131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3"/>
      <c r="Z738" s="130"/>
      <c r="AA738" s="134"/>
      <c r="AB738" s="130"/>
      <c r="AC738" s="130"/>
      <c r="AD738" s="130"/>
      <c r="AE738" s="130"/>
    </row>
    <row r="739" spans="1:31" ht="15.75" customHeight="1" x14ac:dyDescent="0.3">
      <c r="A739" s="130"/>
      <c r="B739" s="130"/>
      <c r="C739" s="130"/>
      <c r="D739" s="130"/>
      <c r="E739" s="130"/>
      <c r="F739" s="130"/>
      <c r="G739" s="130"/>
      <c r="H739" s="130"/>
      <c r="I739" s="131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3"/>
      <c r="Z739" s="130"/>
      <c r="AA739" s="134"/>
      <c r="AB739" s="130"/>
      <c r="AC739" s="130"/>
      <c r="AD739" s="130"/>
      <c r="AE739" s="130"/>
    </row>
    <row r="740" spans="1:31" ht="15.75" customHeight="1" x14ac:dyDescent="0.3">
      <c r="A740" s="130"/>
      <c r="B740" s="130"/>
      <c r="C740" s="130"/>
      <c r="D740" s="130"/>
      <c r="E740" s="130"/>
      <c r="F740" s="130"/>
      <c r="G740" s="130"/>
      <c r="H740" s="130"/>
      <c r="I740" s="131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3"/>
      <c r="Z740" s="130"/>
      <c r="AA740" s="134"/>
      <c r="AB740" s="130"/>
      <c r="AC740" s="130"/>
      <c r="AD740" s="130"/>
      <c r="AE740" s="130"/>
    </row>
    <row r="741" spans="1:31" ht="15.75" customHeight="1" x14ac:dyDescent="0.3">
      <c r="A741" s="130"/>
      <c r="B741" s="130"/>
      <c r="C741" s="130"/>
      <c r="D741" s="130"/>
      <c r="E741" s="130"/>
      <c r="F741" s="130"/>
      <c r="G741" s="130"/>
      <c r="H741" s="130"/>
      <c r="I741" s="131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3"/>
      <c r="Z741" s="130"/>
      <c r="AA741" s="134"/>
      <c r="AB741" s="130"/>
      <c r="AC741" s="130"/>
      <c r="AD741" s="130"/>
      <c r="AE741" s="130"/>
    </row>
    <row r="742" spans="1:31" ht="15.75" customHeight="1" x14ac:dyDescent="0.3">
      <c r="A742" s="130"/>
      <c r="B742" s="130"/>
      <c r="C742" s="130"/>
      <c r="D742" s="130"/>
      <c r="E742" s="130"/>
      <c r="F742" s="130"/>
      <c r="G742" s="130"/>
      <c r="H742" s="130"/>
      <c r="I742" s="131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3"/>
      <c r="Z742" s="130"/>
      <c r="AA742" s="134"/>
      <c r="AB742" s="130"/>
      <c r="AC742" s="130"/>
      <c r="AD742" s="130"/>
      <c r="AE742" s="130"/>
    </row>
    <row r="743" spans="1:31" ht="15.75" customHeight="1" x14ac:dyDescent="0.3">
      <c r="A743" s="130"/>
      <c r="B743" s="130"/>
      <c r="C743" s="130"/>
      <c r="D743" s="130"/>
      <c r="E743" s="130"/>
      <c r="F743" s="130"/>
      <c r="G743" s="130"/>
      <c r="H743" s="130"/>
      <c r="I743" s="131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3"/>
      <c r="Z743" s="130"/>
      <c r="AA743" s="134"/>
      <c r="AB743" s="130"/>
      <c r="AC743" s="130"/>
      <c r="AD743" s="130"/>
      <c r="AE743" s="130"/>
    </row>
    <row r="744" spans="1:31" ht="15.75" customHeight="1" x14ac:dyDescent="0.3">
      <c r="A744" s="130"/>
      <c r="B744" s="130"/>
      <c r="C744" s="130"/>
      <c r="D744" s="130"/>
      <c r="E744" s="130"/>
      <c r="F744" s="130"/>
      <c r="G744" s="130"/>
      <c r="H744" s="130"/>
      <c r="I744" s="131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3"/>
      <c r="Z744" s="130"/>
      <c r="AA744" s="134"/>
      <c r="AB744" s="130"/>
      <c r="AC744" s="130"/>
      <c r="AD744" s="130"/>
      <c r="AE744" s="130"/>
    </row>
    <row r="745" spans="1:31" ht="15.75" customHeight="1" x14ac:dyDescent="0.3">
      <c r="A745" s="130"/>
      <c r="B745" s="130"/>
      <c r="C745" s="130"/>
      <c r="D745" s="130"/>
      <c r="E745" s="130"/>
      <c r="F745" s="130"/>
      <c r="G745" s="130"/>
      <c r="H745" s="130"/>
      <c r="I745" s="131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3"/>
      <c r="Z745" s="130"/>
      <c r="AA745" s="134"/>
      <c r="AB745" s="130"/>
      <c r="AC745" s="130"/>
      <c r="AD745" s="130"/>
      <c r="AE745" s="130"/>
    </row>
    <row r="746" spans="1:31" ht="15.75" customHeight="1" x14ac:dyDescent="0.3">
      <c r="A746" s="130"/>
      <c r="B746" s="130"/>
      <c r="C746" s="130"/>
      <c r="D746" s="130"/>
      <c r="E746" s="130"/>
      <c r="F746" s="130"/>
      <c r="G746" s="130"/>
      <c r="H746" s="130"/>
      <c r="I746" s="131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3"/>
      <c r="Z746" s="130"/>
      <c r="AA746" s="134"/>
      <c r="AB746" s="130"/>
      <c r="AC746" s="130"/>
      <c r="AD746" s="130"/>
      <c r="AE746" s="130"/>
    </row>
    <row r="747" spans="1:31" ht="15.75" customHeight="1" x14ac:dyDescent="0.3">
      <c r="A747" s="130"/>
      <c r="B747" s="130"/>
      <c r="C747" s="130"/>
      <c r="D747" s="130"/>
      <c r="E747" s="130"/>
      <c r="F747" s="130"/>
      <c r="G747" s="130"/>
      <c r="H747" s="130"/>
      <c r="I747" s="131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3"/>
      <c r="Z747" s="130"/>
      <c r="AA747" s="134"/>
      <c r="AB747" s="130"/>
      <c r="AC747" s="130"/>
      <c r="AD747" s="130"/>
      <c r="AE747" s="130"/>
    </row>
    <row r="748" spans="1:31" ht="15.75" customHeight="1" x14ac:dyDescent="0.3">
      <c r="A748" s="130"/>
      <c r="B748" s="130"/>
      <c r="C748" s="130"/>
      <c r="D748" s="130"/>
      <c r="E748" s="130"/>
      <c r="F748" s="130"/>
      <c r="G748" s="130"/>
      <c r="H748" s="130"/>
      <c r="I748" s="131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3"/>
      <c r="Z748" s="130"/>
      <c r="AA748" s="134"/>
      <c r="AB748" s="130"/>
      <c r="AC748" s="130"/>
      <c r="AD748" s="130"/>
      <c r="AE748" s="130"/>
    </row>
    <row r="749" spans="1:31" ht="15.75" customHeight="1" x14ac:dyDescent="0.3">
      <c r="A749" s="130"/>
      <c r="B749" s="130"/>
      <c r="C749" s="130"/>
      <c r="D749" s="130"/>
      <c r="E749" s="130"/>
      <c r="F749" s="130"/>
      <c r="G749" s="130"/>
      <c r="H749" s="130"/>
      <c r="I749" s="131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3"/>
      <c r="Z749" s="130"/>
      <c r="AA749" s="134"/>
      <c r="AB749" s="130"/>
      <c r="AC749" s="130"/>
      <c r="AD749" s="130"/>
      <c r="AE749" s="130"/>
    </row>
    <row r="750" spans="1:31" ht="15.75" customHeight="1" x14ac:dyDescent="0.3">
      <c r="A750" s="130"/>
      <c r="B750" s="130"/>
      <c r="C750" s="130"/>
      <c r="D750" s="130"/>
      <c r="E750" s="130"/>
      <c r="F750" s="130"/>
      <c r="G750" s="130"/>
      <c r="H750" s="130"/>
      <c r="I750" s="131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3"/>
      <c r="Z750" s="130"/>
      <c r="AA750" s="134"/>
      <c r="AB750" s="130"/>
      <c r="AC750" s="130"/>
      <c r="AD750" s="130"/>
      <c r="AE750" s="130"/>
    </row>
    <row r="751" spans="1:31" ht="15.75" customHeight="1" x14ac:dyDescent="0.3">
      <c r="A751" s="130"/>
      <c r="B751" s="130"/>
      <c r="C751" s="130"/>
      <c r="D751" s="130"/>
      <c r="E751" s="130"/>
      <c r="F751" s="130"/>
      <c r="G751" s="130"/>
      <c r="H751" s="130"/>
      <c r="I751" s="131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3"/>
      <c r="Z751" s="130"/>
      <c r="AA751" s="134"/>
      <c r="AB751" s="130"/>
      <c r="AC751" s="130"/>
      <c r="AD751" s="130"/>
      <c r="AE751" s="130"/>
    </row>
    <row r="752" spans="1:31" ht="15.75" customHeight="1" x14ac:dyDescent="0.3">
      <c r="A752" s="130"/>
      <c r="B752" s="130"/>
      <c r="C752" s="130"/>
      <c r="D752" s="130"/>
      <c r="E752" s="130"/>
      <c r="F752" s="130"/>
      <c r="G752" s="130"/>
      <c r="H752" s="130"/>
      <c r="I752" s="131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3"/>
      <c r="Z752" s="130"/>
      <c r="AA752" s="134"/>
      <c r="AB752" s="130"/>
      <c r="AC752" s="130"/>
      <c r="AD752" s="130"/>
      <c r="AE752" s="130"/>
    </row>
    <row r="753" spans="1:31" ht="15.75" customHeight="1" x14ac:dyDescent="0.3">
      <c r="A753" s="130"/>
      <c r="B753" s="130"/>
      <c r="C753" s="130"/>
      <c r="D753" s="130"/>
      <c r="E753" s="130"/>
      <c r="F753" s="130"/>
      <c r="G753" s="130"/>
      <c r="H753" s="130"/>
      <c r="I753" s="131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3"/>
      <c r="Z753" s="130"/>
      <c r="AA753" s="134"/>
      <c r="AB753" s="130"/>
      <c r="AC753" s="130"/>
      <c r="AD753" s="130"/>
      <c r="AE753" s="130"/>
    </row>
    <row r="754" spans="1:31" ht="15.75" customHeight="1" x14ac:dyDescent="0.3">
      <c r="A754" s="130"/>
      <c r="B754" s="130"/>
      <c r="C754" s="130"/>
      <c r="D754" s="130"/>
      <c r="E754" s="130"/>
      <c r="F754" s="130"/>
      <c r="G754" s="130"/>
      <c r="H754" s="130"/>
      <c r="I754" s="131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3"/>
      <c r="Z754" s="130"/>
      <c r="AA754" s="134"/>
      <c r="AB754" s="130"/>
      <c r="AC754" s="130"/>
      <c r="AD754" s="130"/>
      <c r="AE754" s="130"/>
    </row>
    <row r="755" spans="1:31" ht="15.75" customHeight="1" x14ac:dyDescent="0.3">
      <c r="A755" s="130"/>
      <c r="B755" s="130"/>
      <c r="C755" s="130"/>
      <c r="D755" s="130"/>
      <c r="E755" s="130"/>
      <c r="F755" s="130"/>
      <c r="G755" s="130"/>
      <c r="H755" s="130"/>
      <c r="I755" s="131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3"/>
      <c r="Z755" s="130"/>
      <c r="AA755" s="134"/>
      <c r="AB755" s="130"/>
      <c r="AC755" s="130"/>
      <c r="AD755" s="130"/>
      <c r="AE755" s="130"/>
    </row>
    <row r="756" spans="1:31" ht="15.75" customHeight="1" x14ac:dyDescent="0.3">
      <c r="A756" s="130"/>
      <c r="B756" s="130"/>
      <c r="C756" s="130"/>
      <c r="D756" s="130"/>
      <c r="E756" s="130"/>
      <c r="F756" s="130"/>
      <c r="G756" s="130"/>
      <c r="H756" s="130"/>
      <c r="I756" s="131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3"/>
      <c r="Z756" s="130"/>
      <c r="AA756" s="134"/>
      <c r="AB756" s="130"/>
      <c r="AC756" s="130"/>
      <c r="AD756" s="130"/>
      <c r="AE756" s="130"/>
    </row>
    <row r="757" spans="1:31" ht="15.75" customHeight="1" x14ac:dyDescent="0.3">
      <c r="A757" s="130"/>
      <c r="B757" s="130"/>
      <c r="C757" s="130"/>
      <c r="D757" s="130"/>
      <c r="E757" s="130"/>
      <c r="F757" s="130"/>
      <c r="G757" s="130"/>
      <c r="H757" s="130"/>
      <c r="I757" s="131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3"/>
      <c r="Z757" s="130"/>
      <c r="AA757" s="134"/>
      <c r="AB757" s="130"/>
      <c r="AC757" s="130"/>
      <c r="AD757" s="130"/>
      <c r="AE757" s="130"/>
    </row>
    <row r="758" spans="1:31" ht="15.75" customHeight="1" x14ac:dyDescent="0.3">
      <c r="A758" s="130"/>
      <c r="B758" s="130"/>
      <c r="C758" s="130"/>
      <c r="D758" s="130"/>
      <c r="E758" s="130"/>
      <c r="F758" s="130"/>
      <c r="G758" s="130"/>
      <c r="H758" s="130"/>
      <c r="I758" s="131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3"/>
      <c r="Z758" s="130"/>
      <c r="AA758" s="134"/>
      <c r="AB758" s="130"/>
      <c r="AC758" s="130"/>
      <c r="AD758" s="130"/>
      <c r="AE758" s="130"/>
    </row>
    <row r="759" spans="1:31" ht="15.75" customHeight="1" x14ac:dyDescent="0.3">
      <c r="A759" s="130"/>
      <c r="B759" s="130"/>
      <c r="C759" s="130"/>
      <c r="D759" s="130"/>
      <c r="E759" s="130"/>
      <c r="F759" s="130"/>
      <c r="G759" s="130"/>
      <c r="H759" s="130"/>
      <c r="I759" s="131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3"/>
      <c r="Z759" s="130"/>
      <c r="AA759" s="134"/>
      <c r="AB759" s="130"/>
      <c r="AC759" s="130"/>
      <c r="AD759" s="130"/>
      <c r="AE759" s="130"/>
    </row>
    <row r="760" spans="1:31" ht="15.75" customHeight="1" x14ac:dyDescent="0.3">
      <c r="A760" s="130"/>
      <c r="B760" s="130"/>
      <c r="C760" s="130"/>
      <c r="D760" s="130"/>
      <c r="E760" s="130"/>
      <c r="F760" s="130"/>
      <c r="G760" s="130"/>
      <c r="H760" s="130"/>
      <c r="I760" s="131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3"/>
      <c r="Z760" s="130"/>
      <c r="AA760" s="134"/>
      <c r="AB760" s="130"/>
      <c r="AC760" s="130"/>
      <c r="AD760" s="130"/>
      <c r="AE760" s="130"/>
    </row>
    <row r="761" spans="1:31" ht="15.75" customHeight="1" x14ac:dyDescent="0.3">
      <c r="A761" s="130"/>
      <c r="B761" s="130"/>
      <c r="C761" s="130"/>
      <c r="D761" s="130"/>
      <c r="E761" s="130"/>
      <c r="F761" s="130"/>
      <c r="G761" s="130"/>
      <c r="H761" s="130"/>
      <c r="I761" s="131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3"/>
      <c r="Z761" s="130"/>
      <c r="AA761" s="134"/>
      <c r="AB761" s="130"/>
      <c r="AC761" s="130"/>
      <c r="AD761" s="130"/>
      <c r="AE761" s="130"/>
    </row>
    <row r="762" spans="1:31" ht="15.75" customHeight="1" x14ac:dyDescent="0.3">
      <c r="A762" s="130"/>
      <c r="B762" s="130"/>
      <c r="C762" s="130"/>
      <c r="D762" s="130"/>
      <c r="E762" s="130"/>
      <c r="F762" s="130"/>
      <c r="G762" s="130"/>
      <c r="H762" s="130"/>
      <c r="I762" s="131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3"/>
      <c r="Z762" s="130"/>
      <c r="AA762" s="134"/>
      <c r="AB762" s="130"/>
      <c r="AC762" s="130"/>
      <c r="AD762" s="130"/>
      <c r="AE762" s="130"/>
    </row>
    <row r="763" spans="1:31" ht="15.75" customHeight="1" x14ac:dyDescent="0.3">
      <c r="A763" s="130"/>
      <c r="B763" s="130"/>
      <c r="C763" s="130"/>
      <c r="D763" s="130"/>
      <c r="E763" s="130"/>
      <c r="F763" s="130"/>
      <c r="G763" s="130"/>
      <c r="H763" s="130"/>
      <c r="I763" s="131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3"/>
      <c r="Z763" s="130"/>
      <c r="AA763" s="134"/>
      <c r="AB763" s="130"/>
      <c r="AC763" s="130"/>
      <c r="AD763" s="130"/>
      <c r="AE763" s="130"/>
    </row>
    <row r="764" spans="1:31" ht="15.75" customHeight="1" x14ac:dyDescent="0.3">
      <c r="A764" s="130"/>
      <c r="B764" s="130"/>
      <c r="C764" s="130"/>
      <c r="D764" s="130"/>
      <c r="E764" s="130"/>
      <c r="F764" s="130"/>
      <c r="G764" s="130"/>
      <c r="H764" s="130"/>
      <c r="I764" s="131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3"/>
      <c r="Z764" s="130"/>
      <c r="AA764" s="134"/>
      <c r="AB764" s="130"/>
      <c r="AC764" s="130"/>
      <c r="AD764" s="130"/>
      <c r="AE764" s="130"/>
    </row>
    <row r="765" spans="1:31" ht="15.75" customHeight="1" x14ac:dyDescent="0.3">
      <c r="A765" s="130"/>
      <c r="B765" s="130"/>
      <c r="C765" s="130"/>
      <c r="D765" s="130"/>
      <c r="E765" s="130"/>
      <c r="F765" s="130"/>
      <c r="G765" s="130"/>
      <c r="H765" s="130"/>
      <c r="I765" s="131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3"/>
      <c r="Z765" s="130"/>
      <c r="AA765" s="134"/>
      <c r="AB765" s="130"/>
      <c r="AC765" s="130"/>
      <c r="AD765" s="130"/>
      <c r="AE765" s="130"/>
    </row>
    <row r="766" spans="1:31" ht="15.75" customHeight="1" x14ac:dyDescent="0.3">
      <c r="A766" s="130"/>
      <c r="B766" s="130"/>
      <c r="C766" s="130"/>
      <c r="D766" s="130"/>
      <c r="E766" s="130"/>
      <c r="F766" s="130"/>
      <c r="G766" s="130"/>
      <c r="H766" s="130"/>
      <c r="I766" s="131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3"/>
      <c r="Z766" s="130"/>
      <c r="AA766" s="134"/>
      <c r="AB766" s="130"/>
      <c r="AC766" s="130"/>
      <c r="AD766" s="130"/>
      <c r="AE766" s="130"/>
    </row>
    <row r="767" spans="1:31" ht="15.75" customHeight="1" x14ac:dyDescent="0.3">
      <c r="A767" s="130"/>
      <c r="B767" s="130"/>
      <c r="C767" s="130"/>
      <c r="D767" s="130"/>
      <c r="E767" s="130"/>
      <c r="F767" s="130"/>
      <c r="G767" s="130"/>
      <c r="H767" s="130"/>
      <c r="I767" s="131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3"/>
      <c r="Z767" s="130"/>
      <c r="AA767" s="134"/>
      <c r="AB767" s="130"/>
      <c r="AC767" s="130"/>
      <c r="AD767" s="130"/>
      <c r="AE767" s="130"/>
    </row>
    <row r="768" spans="1:31" ht="15.75" customHeight="1" x14ac:dyDescent="0.3">
      <c r="A768" s="130"/>
      <c r="B768" s="130"/>
      <c r="C768" s="130"/>
      <c r="D768" s="130"/>
      <c r="E768" s="130"/>
      <c r="F768" s="130"/>
      <c r="G768" s="130"/>
      <c r="H768" s="130"/>
      <c r="I768" s="131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3"/>
      <c r="Z768" s="130"/>
      <c r="AA768" s="134"/>
      <c r="AB768" s="130"/>
      <c r="AC768" s="130"/>
      <c r="AD768" s="130"/>
      <c r="AE768" s="130"/>
    </row>
    <row r="769" spans="1:31" ht="15.75" customHeight="1" x14ac:dyDescent="0.3">
      <c r="A769" s="130"/>
      <c r="B769" s="130"/>
      <c r="C769" s="130"/>
      <c r="D769" s="130"/>
      <c r="E769" s="130"/>
      <c r="F769" s="130"/>
      <c r="G769" s="130"/>
      <c r="H769" s="130"/>
      <c r="I769" s="131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3"/>
      <c r="Z769" s="130"/>
      <c r="AA769" s="134"/>
      <c r="AB769" s="130"/>
      <c r="AC769" s="130"/>
      <c r="AD769" s="130"/>
      <c r="AE769" s="130"/>
    </row>
    <row r="770" spans="1:31" ht="15.75" customHeight="1" x14ac:dyDescent="0.3">
      <c r="A770" s="130"/>
      <c r="B770" s="130"/>
      <c r="C770" s="130"/>
      <c r="D770" s="130"/>
      <c r="E770" s="130"/>
      <c r="F770" s="130"/>
      <c r="G770" s="130"/>
      <c r="H770" s="130"/>
      <c r="I770" s="131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3"/>
      <c r="Z770" s="130"/>
      <c r="AA770" s="134"/>
      <c r="AB770" s="130"/>
      <c r="AC770" s="130"/>
      <c r="AD770" s="130"/>
      <c r="AE770" s="130"/>
    </row>
    <row r="771" spans="1:31" ht="15.75" customHeight="1" x14ac:dyDescent="0.3">
      <c r="A771" s="130"/>
      <c r="B771" s="130"/>
      <c r="C771" s="130"/>
      <c r="D771" s="130"/>
      <c r="E771" s="130"/>
      <c r="F771" s="130"/>
      <c r="G771" s="130"/>
      <c r="H771" s="130"/>
      <c r="I771" s="131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3"/>
      <c r="Z771" s="130"/>
      <c r="AA771" s="134"/>
      <c r="AB771" s="130"/>
      <c r="AC771" s="130"/>
      <c r="AD771" s="130"/>
      <c r="AE771" s="130"/>
    </row>
    <row r="772" spans="1:31" ht="15.75" customHeight="1" x14ac:dyDescent="0.3">
      <c r="A772" s="130"/>
      <c r="B772" s="130"/>
      <c r="C772" s="130"/>
      <c r="D772" s="130"/>
      <c r="E772" s="130"/>
      <c r="F772" s="130"/>
      <c r="G772" s="130"/>
      <c r="H772" s="130"/>
      <c r="I772" s="131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3"/>
      <c r="Z772" s="130"/>
      <c r="AA772" s="134"/>
      <c r="AB772" s="130"/>
      <c r="AC772" s="130"/>
      <c r="AD772" s="130"/>
      <c r="AE772" s="130"/>
    </row>
    <row r="773" spans="1:31" ht="15.75" customHeight="1" x14ac:dyDescent="0.3">
      <c r="A773" s="130"/>
      <c r="B773" s="130"/>
      <c r="C773" s="130"/>
      <c r="D773" s="130"/>
      <c r="E773" s="130"/>
      <c r="F773" s="130"/>
      <c r="G773" s="130"/>
      <c r="H773" s="130"/>
      <c r="I773" s="131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3"/>
      <c r="Z773" s="130"/>
      <c r="AA773" s="134"/>
      <c r="AB773" s="130"/>
      <c r="AC773" s="130"/>
      <c r="AD773" s="130"/>
      <c r="AE773" s="130"/>
    </row>
    <row r="774" spans="1:31" ht="15.75" customHeight="1" x14ac:dyDescent="0.3">
      <c r="A774" s="130"/>
      <c r="B774" s="130"/>
      <c r="C774" s="130"/>
      <c r="D774" s="130"/>
      <c r="E774" s="130"/>
      <c r="F774" s="130"/>
      <c r="G774" s="130"/>
      <c r="H774" s="130"/>
      <c r="I774" s="131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3"/>
      <c r="Z774" s="130"/>
      <c r="AA774" s="134"/>
      <c r="AB774" s="130"/>
      <c r="AC774" s="130"/>
      <c r="AD774" s="130"/>
      <c r="AE774" s="130"/>
    </row>
    <row r="775" spans="1:31" ht="15.75" customHeight="1" x14ac:dyDescent="0.3">
      <c r="A775" s="130"/>
      <c r="B775" s="130"/>
      <c r="C775" s="130"/>
      <c r="D775" s="130"/>
      <c r="E775" s="130"/>
      <c r="F775" s="130"/>
      <c r="G775" s="130"/>
      <c r="H775" s="130"/>
      <c r="I775" s="131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3"/>
      <c r="Z775" s="130"/>
      <c r="AA775" s="134"/>
      <c r="AB775" s="130"/>
      <c r="AC775" s="130"/>
      <c r="AD775" s="130"/>
      <c r="AE775" s="130"/>
    </row>
    <row r="776" spans="1:31" ht="15.75" customHeight="1" x14ac:dyDescent="0.3">
      <c r="A776" s="130"/>
      <c r="B776" s="130"/>
      <c r="C776" s="130"/>
      <c r="D776" s="130"/>
      <c r="E776" s="130"/>
      <c r="F776" s="130"/>
      <c r="G776" s="130"/>
      <c r="H776" s="130"/>
      <c r="I776" s="131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3"/>
      <c r="Z776" s="130"/>
      <c r="AA776" s="134"/>
      <c r="AB776" s="130"/>
      <c r="AC776" s="130"/>
      <c r="AD776" s="130"/>
      <c r="AE776" s="130"/>
    </row>
    <row r="777" spans="1:31" ht="15.75" customHeight="1" x14ac:dyDescent="0.3">
      <c r="A777" s="130"/>
      <c r="B777" s="130"/>
      <c r="C777" s="130"/>
      <c r="D777" s="130"/>
      <c r="E777" s="130"/>
      <c r="F777" s="130"/>
      <c r="G777" s="130"/>
      <c r="H777" s="130"/>
      <c r="I777" s="131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3"/>
      <c r="Z777" s="130"/>
      <c r="AA777" s="134"/>
      <c r="AB777" s="130"/>
      <c r="AC777" s="130"/>
      <c r="AD777" s="130"/>
      <c r="AE777" s="130"/>
    </row>
    <row r="778" spans="1:31" ht="15.75" customHeight="1" x14ac:dyDescent="0.3">
      <c r="A778" s="130"/>
      <c r="B778" s="130"/>
      <c r="C778" s="130"/>
      <c r="D778" s="130"/>
      <c r="E778" s="130"/>
      <c r="F778" s="130"/>
      <c r="G778" s="130"/>
      <c r="H778" s="130"/>
      <c r="I778" s="131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3"/>
      <c r="Z778" s="130"/>
      <c r="AA778" s="134"/>
      <c r="AB778" s="130"/>
      <c r="AC778" s="130"/>
      <c r="AD778" s="130"/>
      <c r="AE778" s="130"/>
    </row>
    <row r="779" spans="1:31" ht="15.75" customHeight="1" x14ac:dyDescent="0.3">
      <c r="A779" s="130"/>
      <c r="B779" s="130"/>
      <c r="C779" s="130"/>
      <c r="D779" s="130"/>
      <c r="E779" s="130"/>
      <c r="F779" s="130"/>
      <c r="G779" s="130"/>
      <c r="H779" s="130"/>
      <c r="I779" s="131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3"/>
      <c r="Z779" s="130"/>
      <c r="AA779" s="134"/>
      <c r="AB779" s="130"/>
      <c r="AC779" s="130"/>
      <c r="AD779" s="130"/>
      <c r="AE779" s="130"/>
    </row>
    <row r="780" spans="1:31" ht="15.75" customHeight="1" x14ac:dyDescent="0.3">
      <c r="A780" s="130"/>
      <c r="B780" s="130"/>
      <c r="C780" s="130"/>
      <c r="D780" s="130"/>
      <c r="E780" s="130"/>
      <c r="F780" s="130"/>
      <c r="G780" s="130"/>
      <c r="H780" s="130"/>
      <c r="I780" s="131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3"/>
      <c r="Z780" s="130"/>
      <c r="AA780" s="134"/>
      <c r="AB780" s="130"/>
      <c r="AC780" s="130"/>
      <c r="AD780" s="130"/>
      <c r="AE780" s="130"/>
    </row>
    <row r="781" spans="1:31" ht="15.75" customHeight="1" x14ac:dyDescent="0.3">
      <c r="A781" s="130"/>
      <c r="B781" s="130"/>
      <c r="C781" s="130"/>
      <c r="D781" s="130"/>
      <c r="E781" s="130"/>
      <c r="F781" s="130"/>
      <c r="G781" s="130"/>
      <c r="H781" s="130"/>
      <c r="I781" s="131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3"/>
      <c r="Z781" s="130"/>
      <c r="AA781" s="134"/>
      <c r="AB781" s="130"/>
      <c r="AC781" s="130"/>
      <c r="AD781" s="130"/>
      <c r="AE781" s="130"/>
    </row>
    <row r="782" spans="1:31" ht="15.75" customHeight="1" x14ac:dyDescent="0.3">
      <c r="A782" s="130"/>
      <c r="B782" s="130"/>
      <c r="C782" s="130"/>
      <c r="D782" s="130"/>
      <c r="E782" s="130"/>
      <c r="F782" s="130"/>
      <c r="G782" s="130"/>
      <c r="H782" s="130"/>
      <c r="I782" s="131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3"/>
      <c r="Z782" s="130"/>
      <c r="AA782" s="134"/>
      <c r="AB782" s="130"/>
      <c r="AC782" s="130"/>
      <c r="AD782" s="130"/>
      <c r="AE782" s="130"/>
    </row>
    <row r="783" spans="1:31" ht="15.75" customHeight="1" x14ac:dyDescent="0.3">
      <c r="A783" s="130"/>
      <c r="B783" s="130"/>
      <c r="C783" s="130"/>
      <c r="D783" s="130"/>
      <c r="E783" s="130"/>
      <c r="F783" s="130"/>
      <c r="G783" s="130"/>
      <c r="H783" s="130"/>
      <c r="I783" s="131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3"/>
      <c r="Z783" s="130"/>
      <c r="AA783" s="134"/>
      <c r="AB783" s="130"/>
      <c r="AC783" s="130"/>
      <c r="AD783" s="130"/>
      <c r="AE783" s="130"/>
    </row>
    <row r="784" spans="1:31" ht="15.75" customHeight="1" x14ac:dyDescent="0.3">
      <c r="A784" s="130"/>
      <c r="B784" s="130"/>
      <c r="C784" s="130"/>
      <c r="D784" s="130"/>
      <c r="E784" s="130"/>
      <c r="F784" s="130"/>
      <c r="G784" s="130"/>
      <c r="H784" s="130"/>
      <c r="I784" s="131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3"/>
      <c r="Z784" s="130"/>
      <c r="AA784" s="134"/>
      <c r="AB784" s="130"/>
      <c r="AC784" s="130"/>
      <c r="AD784" s="130"/>
      <c r="AE784" s="130"/>
    </row>
    <row r="785" spans="1:31" ht="15.75" customHeight="1" x14ac:dyDescent="0.3">
      <c r="A785" s="130"/>
      <c r="B785" s="130"/>
      <c r="C785" s="130"/>
      <c r="D785" s="130"/>
      <c r="E785" s="130"/>
      <c r="F785" s="130"/>
      <c r="G785" s="130"/>
      <c r="H785" s="130"/>
      <c r="I785" s="131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3"/>
      <c r="Z785" s="130"/>
      <c r="AA785" s="134"/>
      <c r="AB785" s="130"/>
      <c r="AC785" s="130"/>
      <c r="AD785" s="130"/>
      <c r="AE785" s="130"/>
    </row>
    <row r="786" spans="1:31" ht="15.75" customHeight="1" x14ac:dyDescent="0.3">
      <c r="A786" s="130"/>
      <c r="B786" s="130"/>
      <c r="C786" s="130"/>
      <c r="D786" s="130"/>
      <c r="E786" s="130"/>
      <c r="F786" s="130"/>
      <c r="G786" s="130"/>
      <c r="H786" s="130"/>
      <c r="I786" s="131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3"/>
      <c r="Z786" s="130"/>
      <c r="AA786" s="134"/>
      <c r="AB786" s="130"/>
      <c r="AC786" s="130"/>
      <c r="AD786" s="130"/>
      <c r="AE786" s="130"/>
    </row>
    <row r="787" spans="1:31" ht="15.75" customHeight="1" x14ac:dyDescent="0.3">
      <c r="A787" s="130"/>
      <c r="B787" s="130"/>
      <c r="C787" s="130"/>
      <c r="D787" s="130"/>
      <c r="E787" s="130"/>
      <c r="F787" s="130"/>
      <c r="G787" s="130"/>
      <c r="H787" s="130"/>
      <c r="I787" s="131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3"/>
      <c r="Z787" s="130"/>
      <c r="AA787" s="134"/>
      <c r="AB787" s="130"/>
      <c r="AC787" s="130"/>
      <c r="AD787" s="130"/>
      <c r="AE787" s="130"/>
    </row>
    <row r="788" spans="1:31" ht="15.75" customHeight="1" x14ac:dyDescent="0.3">
      <c r="A788" s="130"/>
      <c r="B788" s="130"/>
      <c r="C788" s="130"/>
      <c r="D788" s="130"/>
      <c r="E788" s="130"/>
      <c r="F788" s="130"/>
      <c r="G788" s="130"/>
      <c r="H788" s="130"/>
      <c r="I788" s="131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3"/>
      <c r="Z788" s="130"/>
      <c r="AA788" s="134"/>
      <c r="AB788" s="130"/>
      <c r="AC788" s="130"/>
      <c r="AD788" s="130"/>
      <c r="AE788" s="130"/>
    </row>
    <row r="789" spans="1:31" ht="15.75" customHeight="1" x14ac:dyDescent="0.3">
      <c r="A789" s="130"/>
      <c r="B789" s="130"/>
      <c r="C789" s="130"/>
      <c r="D789" s="130"/>
      <c r="E789" s="130"/>
      <c r="F789" s="130"/>
      <c r="G789" s="130"/>
      <c r="H789" s="130"/>
      <c r="I789" s="131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3"/>
      <c r="Z789" s="130"/>
      <c r="AA789" s="134"/>
      <c r="AB789" s="130"/>
      <c r="AC789" s="130"/>
      <c r="AD789" s="130"/>
      <c r="AE789" s="130"/>
    </row>
    <row r="790" spans="1:31" ht="15.75" customHeight="1" x14ac:dyDescent="0.3">
      <c r="A790" s="130"/>
      <c r="B790" s="130"/>
      <c r="C790" s="130"/>
      <c r="D790" s="130"/>
      <c r="E790" s="130"/>
      <c r="F790" s="130"/>
      <c r="G790" s="130"/>
      <c r="H790" s="130"/>
      <c r="I790" s="131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3"/>
      <c r="Z790" s="130"/>
      <c r="AA790" s="134"/>
      <c r="AB790" s="130"/>
      <c r="AC790" s="130"/>
      <c r="AD790" s="130"/>
      <c r="AE790" s="130"/>
    </row>
    <row r="791" spans="1:31" ht="15.75" customHeight="1" x14ac:dyDescent="0.3">
      <c r="A791" s="130"/>
      <c r="B791" s="130"/>
      <c r="C791" s="130"/>
      <c r="D791" s="130"/>
      <c r="E791" s="130"/>
      <c r="F791" s="130"/>
      <c r="G791" s="130"/>
      <c r="H791" s="130"/>
      <c r="I791" s="131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3"/>
      <c r="Z791" s="130"/>
      <c r="AA791" s="134"/>
      <c r="AB791" s="130"/>
      <c r="AC791" s="130"/>
      <c r="AD791" s="130"/>
      <c r="AE791" s="130"/>
    </row>
    <row r="792" spans="1:31" ht="15.75" customHeight="1" x14ac:dyDescent="0.3">
      <c r="A792" s="130"/>
      <c r="B792" s="130"/>
      <c r="C792" s="130"/>
      <c r="D792" s="130"/>
      <c r="E792" s="130"/>
      <c r="F792" s="130"/>
      <c r="G792" s="130"/>
      <c r="H792" s="130"/>
      <c r="I792" s="131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3"/>
      <c r="Z792" s="130"/>
      <c r="AA792" s="134"/>
      <c r="AB792" s="130"/>
      <c r="AC792" s="130"/>
      <c r="AD792" s="130"/>
      <c r="AE792" s="130"/>
    </row>
    <row r="793" spans="1:31" ht="15.75" customHeight="1" x14ac:dyDescent="0.3">
      <c r="A793" s="130"/>
      <c r="B793" s="130"/>
      <c r="C793" s="130"/>
      <c r="D793" s="130"/>
      <c r="E793" s="130"/>
      <c r="F793" s="130"/>
      <c r="G793" s="130"/>
      <c r="H793" s="130"/>
      <c r="I793" s="131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3"/>
      <c r="Z793" s="130"/>
      <c r="AA793" s="134"/>
      <c r="AB793" s="130"/>
      <c r="AC793" s="130"/>
      <c r="AD793" s="130"/>
      <c r="AE793" s="130"/>
    </row>
    <row r="794" spans="1:31" ht="15.75" customHeight="1" x14ac:dyDescent="0.3">
      <c r="A794" s="130"/>
      <c r="B794" s="130"/>
      <c r="C794" s="130"/>
      <c r="D794" s="130"/>
      <c r="E794" s="130"/>
      <c r="F794" s="130"/>
      <c r="G794" s="130"/>
      <c r="H794" s="130"/>
      <c r="I794" s="131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3"/>
      <c r="Z794" s="130"/>
      <c r="AA794" s="134"/>
      <c r="AB794" s="130"/>
      <c r="AC794" s="130"/>
      <c r="AD794" s="130"/>
      <c r="AE794" s="130"/>
    </row>
    <row r="795" spans="1:31" ht="15.75" customHeight="1" x14ac:dyDescent="0.3">
      <c r="A795" s="130"/>
      <c r="B795" s="130"/>
      <c r="C795" s="130"/>
      <c r="D795" s="130"/>
      <c r="E795" s="130"/>
      <c r="F795" s="130"/>
      <c r="G795" s="130"/>
      <c r="H795" s="130"/>
      <c r="I795" s="131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3"/>
      <c r="Z795" s="130"/>
      <c r="AA795" s="134"/>
      <c r="AB795" s="130"/>
      <c r="AC795" s="130"/>
      <c r="AD795" s="130"/>
      <c r="AE795" s="130"/>
    </row>
    <row r="796" spans="1:31" ht="15.75" customHeight="1" x14ac:dyDescent="0.3">
      <c r="A796" s="130"/>
      <c r="B796" s="130"/>
      <c r="C796" s="130"/>
      <c r="D796" s="130"/>
      <c r="E796" s="130"/>
      <c r="F796" s="130"/>
      <c r="G796" s="130"/>
      <c r="H796" s="130"/>
      <c r="I796" s="131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3"/>
      <c r="Z796" s="130"/>
      <c r="AA796" s="134"/>
      <c r="AB796" s="130"/>
      <c r="AC796" s="130"/>
      <c r="AD796" s="130"/>
      <c r="AE796" s="130"/>
    </row>
    <row r="797" spans="1:31" ht="15.75" customHeight="1" x14ac:dyDescent="0.3">
      <c r="A797" s="130"/>
      <c r="B797" s="130"/>
      <c r="C797" s="130"/>
      <c r="D797" s="130"/>
      <c r="E797" s="130"/>
      <c r="F797" s="130"/>
      <c r="G797" s="130"/>
      <c r="H797" s="130"/>
      <c r="I797" s="131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3"/>
      <c r="Z797" s="130"/>
      <c r="AA797" s="134"/>
      <c r="AB797" s="130"/>
      <c r="AC797" s="130"/>
      <c r="AD797" s="130"/>
      <c r="AE797" s="130"/>
    </row>
    <row r="798" spans="1:31" ht="15.75" customHeight="1" x14ac:dyDescent="0.3">
      <c r="A798" s="130"/>
      <c r="B798" s="130"/>
      <c r="C798" s="130"/>
      <c r="D798" s="130"/>
      <c r="E798" s="130"/>
      <c r="F798" s="130"/>
      <c r="G798" s="130"/>
      <c r="H798" s="130"/>
      <c r="I798" s="131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3"/>
      <c r="Z798" s="130"/>
      <c r="AA798" s="134"/>
      <c r="AB798" s="130"/>
      <c r="AC798" s="130"/>
      <c r="AD798" s="130"/>
      <c r="AE798" s="130"/>
    </row>
    <row r="799" spans="1:31" ht="15.75" customHeight="1" x14ac:dyDescent="0.3">
      <c r="A799" s="130"/>
      <c r="B799" s="130"/>
      <c r="C799" s="130"/>
      <c r="D799" s="130"/>
      <c r="E799" s="130"/>
      <c r="F799" s="130"/>
      <c r="G799" s="130"/>
      <c r="H799" s="130"/>
      <c r="I799" s="131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3"/>
      <c r="Z799" s="130"/>
      <c r="AA799" s="134"/>
      <c r="AB799" s="130"/>
      <c r="AC799" s="130"/>
      <c r="AD799" s="130"/>
      <c r="AE799" s="130"/>
    </row>
    <row r="800" spans="1:31" ht="15.75" customHeight="1" x14ac:dyDescent="0.3">
      <c r="A800" s="130"/>
      <c r="B800" s="130"/>
      <c r="C800" s="130"/>
      <c r="D800" s="130"/>
      <c r="E800" s="130"/>
      <c r="F800" s="130"/>
      <c r="G800" s="130"/>
      <c r="H800" s="130"/>
      <c r="I800" s="131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3"/>
      <c r="Z800" s="130"/>
      <c r="AA800" s="134"/>
      <c r="AB800" s="130"/>
      <c r="AC800" s="130"/>
      <c r="AD800" s="130"/>
      <c r="AE800" s="130"/>
    </row>
    <row r="801" spans="1:31" ht="15.75" customHeight="1" x14ac:dyDescent="0.3">
      <c r="A801" s="130"/>
      <c r="B801" s="130"/>
      <c r="C801" s="130"/>
      <c r="D801" s="130"/>
      <c r="E801" s="130"/>
      <c r="F801" s="130"/>
      <c r="G801" s="130"/>
      <c r="H801" s="130"/>
      <c r="I801" s="131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3"/>
      <c r="Z801" s="130"/>
      <c r="AA801" s="134"/>
      <c r="AB801" s="130"/>
      <c r="AC801" s="130"/>
      <c r="AD801" s="130"/>
      <c r="AE801" s="130"/>
    </row>
    <row r="802" spans="1:31" ht="15.75" customHeight="1" x14ac:dyDescent="0.3">
      <c r="A802" s="130"/>
      <c r="B802" s="130"/>
      <c r="C802" s="130"/>
      <c r="D802" s="130"/>
      <c r="E802" s="130"/>
      <c r="F802" s="130"/>
      <c r="G802" s="130"/>
      <c r="H802" s="130"/>
      <c r="I802" s="131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3"/>
      <c r="Z802" s="130"/>
      <c r="AA802" s="134"/>
      <c r="AB802" s="130"/>
      <c r="AC802" s="130"/>
      <c r="AD802" s="130"/>
      <c r="AE802" s="130"/>
    </row>
    <row r="803" spans="1:31" ht="15.75" customHeight="1" x14ac:dyDescent="0.3">
      <c r="A803" s="130"/>
      <c r="B803" s="130"/>
      <c r="C803" s="130"/>
      <c r="D803" s="130"/>
      <c r="E803" s="130"/>
      <c r="F803" s="130"/>
      <c r="G803" s="130"/>
      <c r="H803" s="130"/>
      <c r="I803" s="131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3"/>
      <c r="Z803" s="130"/>
      <c r="AA803" s="134"/>
      <c r="AB803" s="130"/>
      <c r="AC803" s="130"/>
      <c r="AD803" s="130"/>
      <c r="AE803" s="130"/>
    </row>
    <row r="804" spans="1:31" ht="15.75" customHeight="1" x14ac:dyDescent="0.3">
      <c r="A804" s="130"/>
      <c r="B804" s="130"/>
      <c r="C804" s="130"/>
      <c r="D804" s="130"/>
      <c r="E804" s="130"/>
      <c r="F804" s="130"/>
      <c r="G804" s="130"/>
      <c r="H804" s="130"/>
      <c r="I804" s="131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3"/>
      <c r="Z804" s="130"/>
      <c r="AA804" s="134"/>
      <c r="AB804" s="130"/>
      <c r="AC804" s="130"/>
      <c r="AD804" s="130"/>
      <c r="AE804" s="130"/>
    </row>
    <row r="805" spans="1:31" ht="15.75" customHeight="1" x14ac:dyDescent="0.3">
      <c r="A805" s="130"/>
      <c r="B805" s="130"/>
      <c r="C805" s="130"/>
      <c r="D805" s="130"/>
      <c r="E805" s="130"/>
      <c r="F805" s="130"/>
      <c r="G805" s="130"/>
      <c r="H805" s="130"/>
      <c r="I805" s="131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3"/>
      <c r="Z805" s="130"/>
      <c r="AA805" s="134"/>
      <c r="AB805" s="130"/>
      <c r="AC805" s="130"/>
      <c r="AD805" s="130"/>
      <c r="AE805" s="130"/>
    </row>
    <row r="806" spans="1:31" ht="15.75" customHeight="1" x14ac:dyDescent="0.3">
      <c r="A806" s="130"/>
      <c r="B806" s="130"/>
      <c r="C806" s="130"/>
      <c r="D806" s="130"/>
      <c r="E806" s="130"/>
      <c r="F806" s="130"/>
      <c r="G806" s="130"/>
      <c r="H806" s="130"/>
      <c r="I806" s="131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3"/>
      <c r="Z806" s="130"/>
      <c r="AA806" s="134"/>
      <c r="AB806" s="130"/>
      <c r="AC806" s="130"/>
      <c r="AD806" s="130"/>
      <c r="AE806" s="130"/>
    </row>
    <row r="807" spans="1:31" ht="15.75" customHeight="1" x14ac:dyDescent="0.3">
      <c r="A807" s="130"/>
      <c r="B807" s="130"/>
      <c r="C807" s="130"/>
      <c r="D807" s="130"/>
      <c r="E807" s="130"/>
      <c r="F807" s="130"/>
      <c r="G807" s="130"/>
      <c r="H807" s="130"/>
      <c r="I807" s="131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3"/>
      <c r="Z807" s="130"/>
      <c r="AA807" s="134"/>
      <c r="AB807" s="130"/>
      <c r="AC807" s="130"/>
      <c r="AD807" s="130"/>
      <c r="AE807" s="130"/>
    </row>
    <row r="808" spans="1:31" ht="15.75" customHeight="1" x14ac:dyDescent="0.3">
      <c r="A808" s="130"/>
      <c r="B808" s="130"/>
      <c r="C808" s="130"/>
      <c r="D808" s="130"/>
      <c r="E808" s="130"/>
      <c r="F808" s="130"/>
      <c r="G808" s="130"/>
      <c r="H808" s="130"/>
      <c r="I808" s="131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3"/>
      <c r="Z808" s="130"/>
      <c r="AA808" s="134"/>
      <c r="AB808" s="130"/>
      <c r="AC808" s="130"/>
      <c r="AD808" s="130"/>
      <c r="AE808" s="130"/>
    </row>
    <row r="809" spans="1:31" ht="15.75" customHeight="1" x14ac:dyDescent="0.3">
      <c r="A809" s="130"/>
      <c r="B809" s="130"/>
      <c r="C809" s="130"/>
      <c r="D809" s="130"/>
      <c r="E809" s="130"/>
      <c r="F809" s="130"/>
      <c r="G809" s="130"/>
      <c r="H809" s="130"/>
      <c r="I809" s="131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3"/>
      <c r="Z809" s="130"/>
      <c r="AA809" s="134"/>
      <c r="AB809" s="130"/>
      <c r="AC809" s="130"/>
      <c r="AD809" s="130"/>
      <c r="AE809" s="130"/>
    </row>
    <row r="810" spans="1:31" ht="15.75" customHeight="1" x14ac:dyDescent="0.3">
      <c r="A810" s="130"/>
      <c r="B810" s="130"/>
      <c r="C810" s="130"/>
      <c r="D810" s="130"/>
      <c r="E810" s="130"/>
      <c r="F810" s="130"/>
      <c r="G810" s="130"/>
      <c r="H810" s="130"/>
      <c r="I810" s="131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3"/>
      <c r="Z810" s="130"/>
      <c r="AA810" s="134"/>
      <c r="AB810" s="130"/>
      <c r="AC810" s="130"/>
      <c r="AD810" s="130"/>
      <c r="AE810" s="130"/>
    </row>
    <row r="811" spans="1:31" ht="15.75" customHeight="1" x14ac:dyDescent="0.3">
      <c r="A811" s="130"/>
      <c r="B811" s="130"/>
      <c r="C811" s="130"/>
      <c r="D811" s="130"/>
      <c r="E811" s="130"/>
      <c r="F811" s="130"/>
      <c r="G811" s="130"/>
      <c r="H811" s="130"/>
      <c r="I811" s="131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3"/>
      <c r="Z811" s="130"/>
      <c r="AA811" s="134"/>
      <c r="AB811" s="130"/>
      <c r="AC811" s="130"/>
      <c r="AD811" s="130"/>
      <c r="AE811" s="130"/>
    </row>
    <row r="812" spans="1:31" ht="15.75" customHeight="1" x14ac:dyDescent="0.3">
      <c r="A812" s="130"/>
      <c r="B812" s="130"/>
      <c r="C812" s="130"/>
      <c r="D812" s="130"/>
      <c r="E812" s="130"/>
      <c r="F812" s="130"/>
      <c r="G812" s="130"/>
      <c r="H812" s="130"/>
      <c r="I812" s="131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3"/>
      <c r="Z812" s="130"/>
      <c r="AA812" s="134"/>
      <c r="AB812" s="130"/>
      <c r="AC812" s="130"/>
      <c r="AD812" s="130"/>
      <c r="AE812" s="130"/>
    </row>
    <row r="813" spans="1:31" ht="15.75" customHeight="1" x14ac:dyDescent="0.3">
      <c r="A813" s="130"/>
      <c r="B813" s="130"/>
      <c r="C813" s="130"/>
      <c r="D813" s="130"/>
      <c r="E813" s="130"/>
      <c r="F813" s="130"/>
      <c r="G813" s="130"/>
      <c r="H813" s="130"/>
      <c r="I813" s="131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3"/>
      <c r="Z813" s="130"/>
      <c r="AA813" s="134"/>
      <c r="AB813" s="130"/>
      <c r="AC813" s="130"/>
      <c r="AD813" s="130"/>
      <c r="AE813" s="130"/>
    </row>
    <row r="814" spans="1:31" ht="15.75" customHeight="1" x14ac:dyDescent="0.3">
      <c r="A814" s="130"/>
      <c r="B814" s="130"/>
      <c r="C814" s="130"/>
      <c r="D814" s="130"/>
      <c r="E814" s="130"/>
      <c r="F814" s="130"/>
      <c r="G814" s="130"/>
      <c r="H814" s="130"/>
      <c r="I814" s="131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3"/>
      <c r="Z814" s="130"/>
      <c r="AA814" s="134"/>
      <c r="AB814" s="130"/>
      <c r="AC814" s="130"/>
      <c r="AD814" s="130"/>
      <c r="AE814" s="130"/>
    </row>
    <row r="815" spans="1:31" ht="15.75" customHeight="1" x14ac:dyDescent="0.3">
      <c r="A815" s="130"/>
      <c r="B815" s="130"/>
      <c r="C815" s="130"/>
      <c r="D815" s="130"/>
      <c r="E815" s="130"/>
      <c r="F815" s="130"/>
      <c r="G815" s="130"/>
      <c r="H815" s="130"/>
      <c r="I815" s="131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3"/>
      <c r="Z815" s="130"/>
      <c r="AA815" s="134"/>
      <c r="AB815" s="130"/>
      <c r="AC815" s="130"/>
      <c r="AD815" s="130"/>
      <c r="AE815" s="130"/>
    </row>
    <row r="816" spans="1:31" ht="15.75" customHeight="1" x14ac:dyDescent="0.3">
      <c r="A816" s="130"/>
      <c r="B816" s="130"/>
      <c r="C816" s="130"/>
      <c r="D816" s="130"/>
      <c r="E816" s="130"/>
      <c r="F816" s="130"/>
      <c r="G816" s="130"/>
      <c r="H816" s="130"/>
      <c r="I816" s="131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3"/>
      <c r="Z816" s="130"/>
      <c r="AA816" s="134"/>
      <c r="AB816" s="130"/>
      <c r="AC816" s="130"/>
      <c r="AD816" s="130"/>
      <c r="AE816" s="130"/>
    </row>
    <row r="817" spans="1:31" ht="15.75" customHeight="1" x14ac:dyDescent="0.3">
      <c r="A817" s="130"/>
      <c r="B817" s="130"/>
      <c r="C817" s="130"/>
      <c r="D817" s="130"/>
      <c r="E817" s="130"/>
      <c r="F817" s="130"/>
      <c r="G817" s="130"/>
      <c r="H817" s="130"/>
      <c r="I817" s="131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3"/>
      <c r="Z817" s="130"/>
      <c r="AA817" s="134"/>
      <c r="AB817" s="130"/>
      <c r="AC817" s="130"/>
      <c r="AD817" s="130"/>
      <c r="AE817" s="130"/>
    </row>
    <row r="818" spans="1:31" ht="15.75" customHeight="1" x14ac:dyDescent="0.3">
      <c r="A818" s="130"/>
      <c r="B818" s="130"/>
      <c r="C818" s="130"/>
      <c r="D818" s="130"/>
      <c r="E818" s="130"/>
      <c r="F818" s="130"/>
      <c r="G818" s="130"/>
      <c r="H818" s="130"/>
      <c r="I818" s="131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3"/>
      <c r="Z818" s="130"/>
      <c r="AA818" s="134"/>
      <c r="AB818" s="130"/>
      <c r="AC818" s="130"/>
      <c r="AD818" s="130"/>
      <c r="AE818" s="130"/>
    </row>
    <row r="819" spans="1:31" ht="15.75" customHeight="1" x14ac:dyDescent="0.3">
      <c r="A819" s="130"/>
      <c r="B819" s="130"/>
      <c r="C819" s="130"/>
      <c r="D819" s="130"/>
      <c r="E819" s="130"/>
      <c r="F819" s="130"/>
      <c r="G819" s="130"/>
      <c r="H819" s="130"/>
      <c r="I819" s="131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3"/>
      <c r="Z819" s="130"/>
      <c r="AA819" s="134"/>
      <c r="AB819" s="130"/>
      <c r="AC819" s="130"/>
      <c r="AD819" s="130"/>
      <c r="AE819" s="130"/>
    </row>
    <row r="820" spans="1:31" ht="15.75" customHeight="1" x14ac:dyDescent="0.3">
      <c r="A820" s="130"/>
      <c r="B820" s="130"/>
      <c r="C820" s="130"/>
      <c r="D820" s="130"/>
      <c r="E820" s="130"/>
      <c r="F820" s="130"/>
      <c r="G820" s="130"/>
      <c r="H820" s="130"/>
      <c r="I820" s="131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3"/>
      <c r="Z820" s="130"/>
      <c r="AA820" s="134"/>
      <c r="AB820" s="130"/>
      <c r="AC820" s="130"/>
      <c r="AD820" s="130"/>
      <c r="AE820" s="130"/>
    </row>
    <row r="821" spans="1:31" ht="15.75" customHeight="1" x14ac:dyDescent="0.3">
      <c r="A821" s="130"/>
      <c r="B821" s="130"/>
      <c r="C821" s="130"/>
      <c r="D821" s="130"/>
      <c r="E821" s="130"/>
      <c r="F821" s="130"/>
      <c r="G821" s="130"/>
      <c r="H821" s="130"/>
      <c r="I821" s="131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3"/>
      <c r="Z821" s="130"/>
      <c r="AA821" s="134"/>
      <c r="AB821" s="130"/>
      <c r="AC821" s="130"/>
      <c r="AD821" s="130"/>
      <c r="AE821" s="130"/>
    </row>
    <row r="822" spans="1:31" ht="15.75" customHeight="1" x14ac:dyDescent="0.3">
      <c r="A822" s="130"/>
      <c r="B822" s="130"/>
      <c r="C822" s="130"/>
      <c r="D822" s="130"/>
      <c r="E822" s="130"/>
      <c r="F822" s="130"/>
      <c r="G822" s="130"/>
      <c r="H822" s="130"/>
      <c r="I822" s="131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3"/>
      <c r="Z822" s="130"/>
      <c r="AA822" s="134"/>
      <c r="AB822" s="130"/>
      <c r="AC822" s="130"/>
      <c r="AD822" s="130"/>
      <c r="AE822" s="130"/>
    </row>
    <row r="823" spans="1:31" ht="15.75" customHeight="1" x14ac:dyDescent="0.3">
      <c r="A823" s="130"/>
      <c r="B823" s="130"/>
      <c r="C823" s="130"/>
      <c r="D823" s="130"/>
      <c r="E823" s="130"/>
      <c r="F823" s="130"/>
      <c r="G823" s="130"/>
      <c r="H823" s="130"/>
      <c r="I823" s="131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3"/>
      <c r="Z823" s="130"/>
      <c r="AA823" s="134"/>
      <c r="AB823" s="130"/>
      <c r="AC823" s="130"/>
      <c r="AD823" s="130"/>
      <c r="AE823" s="130"/>
    </row>
    <row r="824" spans="1:31" ht="15.75" customHeight="1" x14ac:dyDescent="0.3">
      <c r="A824" s="130"/>
      <c r="B824" s="130"/>
      <c r="C824" s="130"/>
      <c r="D824" s="130"/>
      <c r="E824" s="130"/>
      <c r="F824" s="130"/>
      <c r="G824" s="130"/>
      <c r="H824" s="130"/>
      <c r="I824" s="131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3"/>
      <c r="Z824" s="130"/>
      <c r="AA824" s="134"/>
      <c r="AB824" s="130"/>
      <c r="AC824" s="130"/>
      <c r="AD824" s="130"/>
      <c r="AE824" s="130"/>
    </row>
    <row r="825" spans="1:31" ht="15.75" customHeight="1" x14ac:dyDescent="0.3">
      <c r="A825" s="130"/>
      <c r="B825" s="130"/>
      <c r="C825" s="130"/>
      <c r="D825" s="130"/>
      <c r="E825" s="130"/>
      <c r="F825" s="130"/>
      <c r="G825" s="130"/>
      <c r="H825" s="130"/>
      <c r="I825" s="131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3"/>
      <c r="Z825" s="130"/>
      <c r="AA825" s="134"/>
      <c r="AB825" s="130"/>
      <c r="AC825" s="130"/>
      <c r="AD825" s="130"/>
      <c r="AE825" s="130"/>
    </row>
    <row r="826" spans="1:31" ht="15.75" customHeight="1" x14ac:dyDescent="0.3">
      <c r="A826" s="130"/>
      <c r="B826" s="130"/>
      <c r="C826" s="130"/>
      <c r="D826" s="130"/>
      <c r="E826" s="130"/>
      <c r="F826" s="130"/>
      <c r="G826" s="130"/>
      <c r="H826" s="130"/>
      <c r="I826" s="131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3"/>
      <c r="Z826" s="130"/>
      <c r="AA826" s="134"/>
      <c r="AB826" s="130"/>
      <c r="AC826" s="130"/>
      <c r="AD826" s="130"/>
      <c r="AE826" s="130"/>
    </row>
    <row r="827" spans="1:31" ht="15.75" customHeight="1" x14ac:dyDescent="0.3">
      <c r="A827" s="130"/>
      <c r="B827" s="130"/>
      <c r="C827" s="130"/>
      <c r="D827" s="130"/>
      <c r="E827" s="130"/>
      <c r="F827" s="130"/>
      <c r="G827" s="130"/>
      <c r="H827" s="130"/>
      <c r="I827" s="131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3"/>
      <c r="Z827" s="130"/>
      <c r="AA827" s="134"/>
      <c r="AB827" s="130"/>
      <c r="AC827" s="130"/>
      <c r="AD827" s="130"/>
      <c r="AE827" s="130"/>
    </row>
    <row r="828" spans="1:31" ht="15.75" customHeight="1" x14ac:dyDescent="0.3">
      <c r="A828" s="130"/>
      <c r="B828" s="130"/>
      <c r="C828" s="130"/>
      <c r="D828" s="130"/>
      <c r="E828" s="130"/>
      <c r="F828" s="130"/>
      <c r="G828" s="130"/>
      <c r="H828" s="130"/>
      <c r="I828" s="131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3"/>
      <c r="Z828" s="130"/>
      <c r="AA828" s="134"/>
      <c r="AB828" s="130"/>
      <c r="AC828" s="130"/>
      <c r="AD828" s="130"/>
      <c r="AE828" s="130"/>
    </row>
    <row r="829" spans="1:31" ht="15.75" customHeight="1" x14ac:dyDescent="0.3">
      <c r="A829" s="130"/>
      <c r="B829" s="130"/>
      <c r="C829" s="130"/>
      <c r="D829" s="130"/>
      <c r="E829" s="130"/>
      <c r="F829" s="130"/>
      <c r="G829" s="130"/>
      <c r="H829" s="130"/>
      <c r="I829" s="131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3"/>
      <c r="Z829" s="130"/>
      <c r="AA829" s="134"/>
      <c r="AB829" s="130"/>
      <c r="AC829" s="130"/>
      <c r="AD829" s="130"/>
      <c r="AE829" s="130"/>
    </row>
    <row r="830" spans="1:31" ht="15.75" customHeight="1" x14ac:dyDescent="0.3">
      <c r="A830" s="130"/>
      <c r="B830" s="130"/>
      <c r="C830" s="130"/>
      <c r="D830" s="130"/>
      <c r="E830" s="130"/>
      <c r="F830" s="130"/>
      <c r="G830" s="130"/>
      <c r="H830" s="130"/>
      <c r="I830" s="131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3"/>
      <c r="Z830" s="130"/>
      <c r="AA830" s="134"/>
      <c r="AB830" s="130"/>
      <c r="AC830" s="130"/>
      <c r="AD830" s="130"/>
      <c r="AE830" s="130"/>
    </row>
    <row r="831" spans="1:31" ht="15.75" customHeight="1" x14ac:dyDescent="0.3">
      <c r="A831" s="130"/>
      <c r="B831" s="130"/>
      <c r="C831" s="130"/>
      <c r="D831" s="130"/>
      <c r="E831" s="130"/>
      <c r="F831" s="130"/>
      <c r="G831" s="130"/>
      <c r="H831" s="130"/>
      <c r="I831" s="131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3"/>
      <c r="Z831" s="130"/>
      <c r="AA831" s="134"/>
      <c r="AB831" s="130"/>
      <c r="AC831" s="130"/>
      <c r="AD831" s="130"/>
      <c r="AE831" s="130"/>
    </row>
    <row r="832" spans="1:31" ht="15.75" customHeight="1" x14ac:dyDescent="0.3">
      <c r="A832" s="130"/>
      <c r="B832" s="130"/>
      <c r="C832" s="130"/>
      <c r="D832" s="130"/>
      <c r="E832" s="130"/>
      <c r="F832" s="130"/>
      <c r="G832" s="130"/>
      <c r="H832" s="130"/>
      <c r="I832" s="131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3"/>
      <c r="Z832" s="130"/>
      <c r="AA832" s="134"/>
      <c r="AB832" s="130"/>
      <c r="AC832" s="130"/>
      <c r="AD832" s="130"/>
      <c r="AE832" s="130"/>
    </row>
    <row r="833" spans="1:31" ht="15.75" customHeight="1" x14ac:dyDescent="0.3">
      <c r="A833" s="130"/>
      <c r="B833" s="130"/>
      <c r="C833" s="130"/>
      <c r="D833" s="130"/>
      <c r="E833" s="130"/>
      <c r="F833" s="130"/>
      <c r="G833" s="130"/>
      <c r="H833" s="130"/>
      <c r="I833" s="131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3"/>
      <c r="Z833" s="130"/>
      <c r="AA833" s="134"/>
      <c r="AB833" s="130"/>
      <c r="AC833" s="130"/>
      <c r="AD833" s="130"/>
      <c r="AE833" s="130"/>
    </row>
    <row r="834" spans="1:31" ht="15.75" customHeight="1" x14ac:dyDescent="0.3">
      <c r="A834" s="130"/>
      <c r="B834" s="130"/>
      <c r="C834" s="130"/>
      <c r="D834" s="130"/>
      <c r="E834" s="130"/>
      <c r="F834" s="130"/>
      <c r="G834" s="130"/>
      <c r="H834" s="130"/>
      <c r="I834" s="131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3"/>
      <c r="Z834" s="130"/>
      <c r="AA834" s="134"/>
      <c r="AB834" s="130"/>
      <c r="AC834" s="130"/>
      <c r="AD834" s="130"/>
      <c r="AE834" s="130"/>
    </row>
    <row r="835" spans="1:31" ht="15.75" customHeight="1" x14ac:dyDescent="0.3">
      <c r="A835" s="130"/>
      <c r="B835" s="130"/>
      <c r="C835" s="130"/>
      <c r="D835" s="130"/>
      <c r="E835" s="130"/>
      <c r="F835" s="130"/>
      <c r="G835" s="130"/>
      <c r="H835" s="130"/>
      <c r="I835" s="131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3"/>
      <c r="Z835" s="130"/>
      <c r="AA835" s="134"/>
      <c r="AB835" s="130"/>
      <c r="AC835" s="130"/>
      <c r="AD835" s="130"/>
      <c r="AE835" s="130"/>
    </row>
    <row r="836" spans="1:31" ht="15.75" customHeight="1" x14ac:dyDescent="0.3">
      <c r="A836" s="130"/>
      <c r="B836" s="130"/>
      <c r="C836" s="130"/>
      <c r="D836" s="130"/>
      <c r="E836" s="130"/>
      <c r="F836" s="130"/>
      <c r="G836" s="130"/>
      <c r="H836" s="130"/>
      <c r="I836" s="131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3"/>
      <c r="Z836" s="130"/>
      <c r="AA836" s="134"/>
      <c r="AB836" s="130"/>
      <c r="AC836" s="130"/>
      <c r="AD836" s="130"/>
      <c r="AE836" s="130"/>
    </row>
    <row r="837" spans="1:31" ht="15.75" customHeight="1" x14ac:dyDescent="0.3">
      <c r="A837" s="130"/>
      <c r="B837" s="130"/>
      <c r="C837" s="130"/>
      <c r="D837" s="130"/>
      <c r="E837" s="130"/>
      <c r="F837" s="130"/>
      <c r="G837" s="130"/>
      <c r="H837" s="130"/>
      <c r="I837" s="131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3"/>
      <c r="Z837" s="130"/>
      <c r="AA837" s="134"/>
      <c r="AB837" s="130"/>
      <c r="AC837" s="130"/>
      <c r="AD837" s="130"/>
      <c r="AE837" s="130"/>
    </row>
    <row r="838" spans="1:31" ht="15.75" customHeight="1" x14ac:dyDescent="0.3">
      <c r="A838" s="130"/>
      <c r="B838" s="130"/>
      <c r="C838" s="130"/>
      <c r="D838" s="130"/>
      <c r="E838" s="130"/>
      <c r="F838" s="130"/>
      <c r="G838" s="130"/>
      <c r="H838" s="130"/>
      <c r="I838" s="131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3"/>
      <c r="Z838" s="130"/>
      <c r="AA838" s="134"/>
      <c r="AB838" s="130"/>
      <c r="AC838" s="130"/>
      <c r="AD838" s="130"/>
      <c r="AE838" s="130"/>
    </row>
    <row r="839" spans="1:31" ht="15.75" customHeight="1" x14ac:dyDescent="0.3">
      <c r="A839" s="130"/>
      <c r="B839" s="130"/>
      <c r="C839" s="130"/>
      <c r="D839" s="130"/>
      <c r="E839" s="130"/>
      <c r="F839" s="130"/>
      <c r="G839" s="130"/>
      <c r="H839" s="130"/>
      <c r="I839" s="131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3"/>
      <c r="Z839" s="130"/>
      <c r="AA839" s="134"/>
      <c r="AB839" s="130"/>
      <c r="AC839" s="130"/>
      <c r="AD839" s="130"/>
      <c r="AE839" s="130"/>
    </row>
    <row r="840" spans="1:31" ht="15.75" customHeight="1" x14ac:dyDescent="0.3">
      <c r="A840" s="130"/>
      <c r="B840" s="130"/>
      <c r="C840" s="130"/>
      <c r="D840" s="130"/>
      <c r="E840" s="130"/>
      <c r="F840" s="130"/>
      <c r="G840" s="130"/>
      <c r="H840" s="130"/>
      <c r="I840" s="131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3"/>
      <c r="Z840" s="130"/>
      <c r="AA840" s="134"/>
      <c r="AB840" s="130"/>
      <c r="AC840" s="130"/>
      <c r="AD840" s="130"/>
      <c r="AE840" s="130"/>
    </row>
    <row r="841" spans="1:31" ht="15.75" customHeight="1" x14ac:dyDescent="0.3">
      <c r="A841" s="130"/>
      <c r="B841" s="130"/>
      <c r="C841" s="130"/>
      <c r="D841" s="130"/>
      <c r="E841" s="130"/>
      <c r="F841" s="130"/>
      <c r="G841" s="130"/>
      <c r="H841" s="130"/>
      <c r="I841" s="131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3"/>
      <c r="Z841" s="130"/>
      <c r="AA841" s="134"/>
      <c r="AB841" s="130"/>
      <c r="AC841" s="130"/>
      <c r="AD841" s="130"/>
      <c r="AE841" s="130"/>
    </row>
    <row r="842" spans="1:31" ht="15.75" customHeight="1" x14ac:dyDescent="0.3">
      <c r="A842" s="130"/>
      <c r="B842" s="130"/>
      <c r="C842" s="130"/>
      <c r="D842" s="130"/>
      <c r="E842" s="130"/>
      <c r="F842" s="130"/>
      <c r="G842" s="130"/>
      <c r="H842" s="130"/>
      <c r="I842" s="131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3"/>
      <c r="Z842" s="130"/>
      <c r="AA842" s="134"/>
      <c r="AB842" s="130"/>
      <c r="AC842" s="130"/>
      <c r="AD842" s="130"/>
      <c r="AE842" s="130"/>
    </row>
    <row r="843" spans="1:31" ht="15.75" customHeight="1" x14ac:dyDescent="0.3">
      <c r="A843" s="130"/>
      <c r="B843" s="130"/>
      <c r="C843" s="130"/>
      <c r="D843" s="130"/>
      <c r="E843" s="130"/>
      <c r="F843" s="130"/>
      <c r="G843" s="130"/>
      <c r="H843" s="130"/>
      <c r="I843" s="131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3"/>
      <c r="Z843" s="130"/>
      <c r="AA843" s="134"/>
      <c r="AB843" s="130"/>
      <c r="AC843" s="130"/>
      <c r="AD843" s="130"/>
      <c r="AE843" s="130"/>
    </row>
    <row r="844" spans="1:31" ht="15.75" customHeight="1" x14ac:dyDescent="0.3">
      <c r="A844" s="130"/>
      <c r="B844" s="130"/>
      <c r="C844" s="130"/>
      <c r="D844" s="130"/>
      <c r="E844" s="130"/>
      <c r="F844" s="130"/>
      <c r="G844" s="130"/>
      <c r="H844" s="130"/>
      <c r="I844" s="131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3"/>
      <c r="Z844" s="130"/>
      <c r="AA844" s="134"/>
      <c r="AB844" s="130"/>
      <c r="AC844" s="130"/>
      <c r="AD844" s="130"/>
      <c r="AE844" s="130"/>
    </row>
    <row r="845" spans="1:31" ht="15.75" customHeight="1" x14ac:dyDescent="0.3">
      <c r="A845" s="130"/>
      <c r="B845" s="130"/>
      <c r="C845" s="130"/>
      <c r="D845" s="130"/>
      <c r="E845" s="130"/>
      <c r="F845" s="130"/>
      <c r="G845" s="130"/>
      <c r="H845" s="130"/>
      <c r="I845" s="131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3"/>
      <c r="Z845" s="130"/>
      <c r="AA845" s="134"/>
      <c r="AB845" s="130"/>
      <c r="AC845" s="130"/>
      <c r="AD845" s="130"/>
      <c r="AE845" s="130"/>
    </row>
    <row r="846" spans="1:31" ht="15.75" customHeight="1" x14ac:dyDescent="0.3">
      <c r="A846" s="130"/>
      <c r="B846" s="130"/>
      <c r="C846" s="130"/>
      <c r="D846" s="130"/>
      <c r="E846" s="130"/>
      <c r="F846" s="130"/>
      <c r="G846" s="130"/>
      <c r="H846" s="130"/>
      <c r="I846" s="131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3"/>
      <c r="Z846" s="130"/>
      <c r="AA846" s="134"/>
      <c r="AB846" s="130"/>
      <c r="AC846" s="130"/>
      <c r="AD846" s="130"/>
      <c r="AE846" s="130"/>
    </row>
    <row r="847" spans="1:31" ht="15.75" customHeight="1" x14ac:dyDescent="0.3">
      <c r="A847" s="130"/>
      <c r="B847" s="130"/>
      <c r="C847" s="130"/>
      <c r="D847" s="130"/>
      <c r="E847" s="130"/>
      <c r="F847" s="130"/>
      <c r="G847" s="130"/>
      <c r="H847" s="130"/>
      <c r="I847" s="131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3"/>
      <c r="Z847" s="130"/>
      <c r="AA847" s="134"/>
      <c r="AB847" s="130"/>
      <c r="AC847" s="130"/>
      <c r="AD847" s="130"/>
      <c r="AE847" s="130"/>
    </row>
    <row r="848" spans="1:31" ht="15.75" customHeight="1" x14ac:dyDescent="0.3">
      <c r="A848" s="130"/>
      <c r="B848" s="130"/>
      <c r="C848" s="130"/>
      <c r="D848" s="130"/>
      <c r="E848" s="130"/>
      <c r="F848" s="130"/>
      <c r="G848" s="130"/>
      <c r="H848" s="130"/>
      <c r="I848" s="131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3"/>
      <c r="Z848" s="130"/>
      <c r="AA848" s="134"/>
      <c r="AB848" s="130"/>
      <c r="AC848" s="130"/>
      <c r="AD848" s="130"/>
      <c r="AE848" s="130"/>
    </row>
    <row r="849" spans="1:31" ht="15.75" customHeight="1" x14ac:dyDescent="0.3">
      <c r="A849" s="130"/>
      <c r="B849" s="130"/>
      <c r="C849" s="130"/>
      <c r="D849" s="130"/>
      <c r="E849" s="130"/>
      <c r="F849" s="130"/>
      <c r="G849" s="130"/>
      <c r="H849" s="130"/>
      <c r="I849" s="131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3"/>
      <c r="Z849" s="130"/>
      <c r="AA849" s="134"/>
      <c r="AB849" s="130"/>
      <c r="AC849" s="130"/>
      <c r="AD849" s="130"/>
      <c r="AE849" s="130"/>
    </row>
    <row r="850" spans="1:31" ht="15.75" customHeight="1" x14ac:dyDescent="0.3">
      <c r="A850" s="130"/>
      <c r="B850" s="130"/>
      <c r="C850" s="130"/>
      <c r="D850" s="130"/>
      <c r="E850" s="130"/>
      <c r="F850" s="130"/>
      <c r="G850" s="130"/>
      <c r="H850" s="130"/>
      <c r="I850" s="131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3"/>
      <c r="Z850" s="130"/>
      <c r="AA850" s="134"/>
      <c r="AB850" s="130"/>
      <c r="AC850" s="130"/>
      <c r="AD850" s="130"/>
      <c r="AE850" s="130"/>
    </row>
    <row r="851" spans="1:31" ht="15.75" customHeight="1" x14ac:dyDescent="0.3">
      <c r="A851" s="130"/>
      <c r="B851" s="130"/>
      <c r="C851" s="130"/>
      <c r="D851" s="130"/>
      <c r="E851" s="130"/>
      <c r="F851" s="130"/>
      <c r="G851" s="130"/>
      <c r="H851" s="130"/>
      <c r="I851" s="131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3"/>
      <c r="Z851" s="130"/>
      <c r="AA851" s="134"/>
      <c r="AB851" s="130"/>
      <c r="AC851" s="130"/>
      <c r="AD851" s="130"/>
      <c r="AE851" s="130"/>
    </row>
    <row r="852" spans="1:31" ht="15.75" customHeight="1" x14ac:dyDescent="0.3">
      <c r="A852" s="130"/>
      <c r="B852" s="130"/>
      <c r="C852" s="130"/>
      <c r="D852" s="130"/>
      <c r="E852" s="130"/>
      <c r="F852" s="130"/>
      <c r="G852" s="130"/>
      <c r="H852" s="130"/>
      <c r="I852" s="131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3"/>
      <c r="Z852" s="130"/>
      <c r="AA852" s="134"/>
      <c r="AB852" s="130"/>
      <c r="AC852" s="130"/>
      <c r="AD852" s="130"/>
      <c r="AE852" s="130"/>
    </row>
    <row r="853" spans="1:31" ht="15.75" customHeight="1" x14ac:dyDescent="0.3">
      <c r="A853" s="130"/>
      <c r="B853" s="130"/>
      <c r="C853" s="130"/>
      <c r="D853" s="130"/>
      <c r="E853" s="130"/>
      <c r="F853" s="130"/>
      <c r="G853" s="130"/>
      <c r="H853" s="130"/>
      <c r="I853" s="131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3"/>
      <c r="Z853" s="130"/>
      <c r="AA853" s="134"/>
      <c r="AB853" s="130"/>
      <c r="AC853" s="130"/>
      <c r="AD853" s="130"/>
      <c r="AE853" s="130"/>
    </row>
    <row r="854" spans="1:31" ht="15.75" customHeight="1" x14ac:dyDescent="0.3">
      <c r="A854" s="130"/>
      <c r="B854" s="130"/>
      <c r="C854" s="130"/>
      <c r="D854" s="130"/>
      <c r="E854" s="130"/>
      <c r="F854" s="130"/>
      <c r="G854" s="130"/>
      <c r="H854" s="130"/>
      <c r="I854" s="131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3"/>
      <c r="Z854" s="130"/>
      <c r="AA854" s="134"/>
      <c r="AB854" s="130"/>
      <c r="AC854" s="130"/>
      <c r="AD854" s="130"/>
      <c r="AE854" s="130"/>
    </row>
    <row r="855" spans="1:31" ht="15.75" customHeight="1" x14ac:dyDescent="0.3">
      <c r="A855" s="130"/>
      <c r="B855" s="130"/>
      <c r="C855" s="130"/>
      <c r="D855" s="130"/>
      <c r="E855" s="130"/>
      <c r="F855" s="130"/>
      <c r="G855" s="130"/>
      <c r="H855" s="130"/>
      <c r="I855" s="131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3"/>
      <c r="Z855" s="130"/>
      <c r="AA855" s="134"/>
      <c r="AB855" s="130"/>
      <c r="AC855" s="130"/>
      <c r="AD855" s="130"/>
      <c r="AE855" s="130"/>
    </row>
    <row r="856" spans="1:31" ht="15.75" customHeight="1" x14ac:dyDescent="0.3">
      <c r="A856" s="130"/>
      <c r="B856" s="130"/>
      <c r="C856" s="130"/>
      <c r="D856" s="130"/>
      <c r="E856" s="130"/>
      <c r="F856" s="130"/>
      <c r="G856" s="130"/>
      <c r="H856" s="130"/>
      <c r="I856" s="131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3"/>
      <c r="Z856" s="130"/>
      <c r="AA856" s="134"/>
      <c r="AB856" s="130"/>
      <c r="AC856" s="130"/>
      <c r="AD856" s="130"/>
      <c r="AE856" s="130"/>
    </row>
    <row r="857" spans="1:31" ht="15.75" customHeight="1" x14ac:dyDescent="0.3">
      <c r="A857" s="130"/>
      <c r="B857" s="130"/>
      <c r="C857" s="130"/>
      <c r="D857" s="130"/>
      <c r="E857" s="130"/>
      <c r="F857" s="130"/>
      <c r="G857" s="130"/>
      <c r="H857" s="130"/>
      <c r="I857" s="131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3"/>
      <c r="Z857" s="130"/>
      <c r="AA857" s="134"/>
      <c r="AB857" s="130"/>
      <c r="AC857" s="130"/>
      <c r="AD857" s="130"/>
      <c r="AE857" s="130"/>
    </row>
    <row r="858" spans="1:31" ht="15.75" customHeight="1" x14ac:dyDescent="0.3">
      <c r="A858" s="130"/>
      <c r="B858" s="130"/>
      <c r="C858" s="130"/>
      <c r="D858" s="130"/>
      <c r="E858" s="130"/>
      <c r="F858" s="130"/>
      <c r="G858" s="130"/>
      <c r="H858" s="130"/>
      <c r="I858" s="131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3"/>
      <c r="Z858" s="130"/>
      <c r="AA858" s="134"/>
      <c r="AB858" s="130"/>
      <c r="AC858" s="130"/>
      <c r="AD858" s="130"/>
      <c r="AE858" s="130"/>
    </row>
    <row r="859" spans="1:31" ht="15.75" customHeight="1" x14ac:dyDescent="0.3">
      <c r="A859" s="130"/>
      <c r="B859" s="130"/>
      <c r="C859" s="130"/>
      <c r="D859" s="130"/>
      <c r="E859" s="130"/>
      <c r="F859" s="130"/>
      <c r="G859" s="130"/>
      <c r="H859" s="130"/>
      <c r="I859" s="131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3"/>
      <c r="Z859" s="130"/>
      <c r="AA859" s="134"/>
      <c r="AB859" s="130"/>
      <c r="AC859" s="130"/>
      <c r="AD859" s="130"/>
      <c r="AE859" s="130"/>
    </row>
    <row r="860" spans="1:31" ht="15.75" customHeight="1" x14ac:dyDescent="0.3">
      <c r="A860" s="130"/>
      <c r="B860" s="130"/>
      <c r="C860" s="130"/>
      <c r="D860" s="130"/>
      <c r="E860" s="130"/>
      <c r="F860" s="130"/>
      <c r="G860" s="130"/>
      <c r="H860" s="130"/>
      <c r="I860" s="131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3"/>
      <c r="Z860" s="130"/>
      <c r="AA860" s="134"/>
      <c r="AB860" s="130"/>
      <c r="AC860" s="130"/>
      <c r="AD860" s="130"/>
      <c r="AE860" s="130"/>
    </row>
    <row r="861" spans="1:31" ht="15.75" customHeight="1" x14ac:dyDescent="0.3">
      <c r="A861" s="130"/>
      <c r="B861" s="130"/>
      <c r="C861" s="130"/>
      <c r="D861" s="130"/>
      <c r="E861" s="130"/>
      <c r="F861" s="130"/>
      <c r="G861" s="130"/>
      <c r="H861" s="130"/>
      <c r="I861" s="131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3"/>
      <c r="Z861" s="130"/>
      <c r="AA861" s="134"/>
      <c r="AB861" s="130"/>
      <c r="AC861" s="130"/>
      <c r="AD861" s="130"/>
      <c r="AE861" s="130"/>
    </row>
    <row r="862" spans="1:31" ht="15.75" customHeight="1" x14ac:dyDescent="0.3">
      <c r="A862" s="130"/>
      <c r="B862" s="130"/>
      <c r="C862" s="130"/>
      <c r="D862" s="130"/>
      <c r="E862" s="130"/>
      <c r="F862" s="130"/>
      <c r="G862" s="130"/>
      <c r="H862" s="130"/>
      <c r="I862" s="131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3"/>
      <c r="Z862" s="130"/>
      <c r="AA862" s="134"/>
      <c r="AB862" s="130"/>
      <c r="AC862" s="130"/>
      <c r="AD862" s="130"/>
      <c r="AE862" s="130"/>
    </row>
    <row r="863" spans="1:31" ht="15.75" customHeight="1" x14ac:dyDescent="0.3">
      <c r="A863" s="130"/>
      <c r="B863" s="130"/>
      <c r="C863" s="130"/>
      <c r="D863" s="130"/>
      <c r="E863" s="130"/>
      <c r="F863" s="130"/>
      <c r="G863" s="130"/>
      <c r="H863" s="130"/>
      <c r="I863" s="131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3"/>
      <c r="Z863" s="130"/>
      <c r="AA863" s="134"/>
      <c r="AB863" s="130"/>
      <c r="AC863" s="130"/>
      <c r="AD863" s="130"/>
      <c r="AE863" s="130"/>
    </row>
    <row r="864" spans="1:31" ht="15.75" customHeight="1" x14ac:dyDescent="0.3">
      <c r="A864" s="130"/>
      <c r="B864" s="130"/>
      <c r="C864" s="130"/>
      <c r="D864" s="130"/>
      <c r="E864" s="130"/>
      <c r="F864" s="130"/>
      <c r="G864" s="130"/>
      <c r="H864" s="130"/>
      <c r="I864" s="131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3"/>
      <c r="Z864" s="130"/>
      <c r="AA864" s="134"/>
      <c r="AB864" s="130"/>
      <c r="AC864" s="130"/>
      <c r="AD864" s="130"/>
      <c r="AE864" s="130"/>
    </row>
    <row r="865" spans="1:31" ht="15.75" customHeight="1" x14ac:dyDescent="0.3">
      <c r="A865" s="130"/>
      <c r="B865" s="130"/>
      <c r="C865" s="130"/>
      <c r="D865" s="130"/>
      <c r="E865" s="130"/>
      <c r="F865" s="130"/>
      <c r="G865" s="130"/>
      <c r="H865" s="130"/>
      <c r="I865" s="131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3"/>
      <c r="Z865" s="130"/>
      <c r="AA865" s="134"/>
      <c r="AB865" s="130"/>
      <c r="AC865" s="130"/>
      <c r="AD865" s="130"/>
      <c r="AE865" s="130"/>
    </row>
    <row r="866" spans="1:31" ht="15.75" customHeight="1" x14ac:dyDescent="0.3">
      <c r="A866" s="130"/>
      <c r="B866" s="130"/>
      <c r="C866" s="130"/>
      <c r="D866" s="130"/>
      <c r="E866" s="130"/>
      <c r="F866" s="130"/>
      <c r="G866" s="130"/>
      <c r="H866" s="130"/>
      <c r="I866" s="131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3"/>
      <c r="Z866" s="130"/>
      <c r="AA866" s="134"/>
      <c r="AB866" s="130"/>
      <c r="AC866" s="130"/>
      <c r="AD866" s="130"/>
      <c r="AE866" s="130"/>
    </row>
    <row r="867" spans="1:31" ht="15.75" customHeight="1" x14ac:dyDescent="0.3">
      <c r="A867" s="130"/>
      <c r="B867" s="130"/>
      <c r="C867" s="130"/>
      <c r="D867" s="130"/>
      <c r="E867" s="130"/>
      <c r="F867" s="130"/>
      <c r="G867" s="130"/>
      <c r="H867" s="130"/>
      <c r="I867" s="131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3"/>
      <c r="Z867" s="130"/>
      <c r="AA867" s="134"/>
      <c r="AB867" s="130"/>
      <c r="AC867" s="130"/>
      <c r="AD867" s="130"/>
      <c r="AE867" s="130"/>
    </row>
    <row r="868" spans="1:31" ht="15.75" customHeight="1" x14ac:dyDescent="0.3">
      <c r="A868" s="130"/>
      <c r="B868" s="130"/>
      <c r="C868" s="130"/>
      <c r="D868" s="130"/>
      <c r="E868" s="130"/>
      <c r="F868" s="130"/>
      <c r="G868" s="130"/>
      <c r="H868" s="130"/>
      <c r="I868" s="131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3"/>
      <c r="Z868" s="130"/>
      <c r="AA868" s="134"/>
      <c r="AB868" s="130"/>
      <c r="AC868" s="130"/>
      <c r="AD868" s="130"/>
      <c r="AE868" s="130"/>
    </row>
    <row r="869" spans="1:31" ht="15.75" customHeight="1" x14ac:dyDescent="0.3">
      <c r="A869" s="130"/>
      <c r="B869" s="130"/>
      <c r="C869" s="130"/>
      <c r="D869" s="130"/>
      <c r="E869" s="130"/>
      <c r="F869" s="130"/>
      <c r="G869" s="130"/>
      <c r="H869" s="130"/>
      <c r="I869" s="131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3"/>
      <c r="Z869" s="130"/>
      <c r="AA869" s="134"/>
      <c r="AB869" s="130"/>
      <c r="AC869" s="130"/>
      <c r="AD869" s="130"/>
      <c r="AE869" s="130"/>
    </row>
    <row r="870" spans="1:31" ht="15.75" customHeight="1" x14ac:dyDescent="0.3">
      <c r="A870" s="130"/>
      <c r="B870" s="130"/>
      <c r="C870" s="130"/>
      <c r="D870" s="130"/>
      <c r="E870" s="130"/>
      <c r="F870" s="130"/>
      <c r="G870" s="130"/>
      <c r="H870" s="130"/>
      <c r="I870" s="131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3"/>
      <c r="Z870" s="130"/>
      <c r="AA870" s="134"/>
      <c r="AB870" s="130"/>
      <c r="AC870" s="130"/>
      <c r="AD870" s="130"/>
      <c r="AE870" s="130"/>
    </row>
    <row r="871" spans="1:31" ht="15.75" customHeight="1" x14ac:dyDescent="0.3">
      <c r="A871" s="130"/>
      <c r="B871" s="130"/>
      <c r="C871" s="130"/>
      <c r="D871" s="130"/>
      <c r="E871" s="130"/>
      <c r="F871" s="130"/>
      <c r="G871" s="130"/>
      <c r="H871" s="130"/>
      <c r="I871" s="131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3"/>
      <c r="Z871" s="130"/>
      <c r="AA871" s="134"/>
      <c r="AB871" s="130"/>
      <c r="AC871" s="130"/>
      <c r="AD871" s="130"/>
      <c r="AE871" s="130"/>
    </row>
    <row r="872" spans="1:31" ht="15.75" customHeight="1" x14ac:dyDescent="0.3">
      <c r="A872" s="130"/>
      <c r="B872" s="130"/>
      <c r="C872" s="130"/>
      <c r="D872" s="130"/>
      <c r="E872" s="130"/>
      <c r="F872" s="130"/>
      <c r="G872" s="130"/>
      <c r="H872" s="130"/>
      <c r="I872" s="131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3"/>
      <c r="Z872" s="130"/>
      <c r="AA872" s="134"/>
      <c r="AB872" s="130"/>
      <c r="AC872" s="130"/>
      <c r="AD872" s="130"/>
      <c r="AE872" s="130"/>
    </row>
    <row r="873" spans="1:31" ht="15.75" customHeight="1" x14ac:dyDescent="0.3">
      <c r="A873" s="130"/>
      <c r="B873" s="130"/>
      <c r="C873" s="130"/>
      <c r="D873" s="130"/>
      <c r="E873" s="130"/>
      <c r="F873" s="130"/>
      <c r="G873" s="130"/>
      <c r="H873" s="130"/>
      <c r="I873" s="131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3"/>
      <c r="Z873" s="130"/>
      <c r="AA873" s="134"/>
      <c r="AB873" s="130"/>
      <c r="AC873" s="130"/>
      <c r="AD873" s="130"/>
      <c r="AE873" s="130"/>
    </row>
    <row r="874" spans="1:31" ht="15.75" customHeight="1" x14ac:dyDescent="0.3">
      <c r="A874" s="130"/>
      <c r="B874" s="130"/>
      <c r="C874" s="130"/>
      <c r="D874" s="130"/>
      <c r="E874" s="130"/>
      <c r="F874" s="130"/>
      <c r="G874" s="130"/>
      <c r="H874" s="130"/>
      <c r="I874" s="131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3"/>
      <c r="Z874" s="130"/>
      <c r="AA874" s="134"/>
      <c r="AB874" s="130"/>
      <c r="AC874" s="130"/>
      <c r="AD874" s="130"/>
      <c r="AE874" s="130"/>
    </row>
    <row r="875" spans="1:31" ht="15.75" customHeight="1" x14ac:dyDescent="0.3">
      <c r="A875" s="130"/>
      <c r="B875" s="130"/>
      <c r="C875" s="130"/>
      <c r="D875" s="130"/>
      <c r="E875" s="130"/>
      <c r="F875" s="130"/>
      <c r="G875" s="130"/>
      <c r="H875" s="130"/>
      <c r="I875" s="131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3"/>
      <c r="Z875" s="130"/>
      <c r="AA875" s="134"/>
      <c r="AB875" s="130"/>
      <c r="AC875" s="130"/>
      <c r="AD875" s="130"/>
      <c r="AE875" s="130"/>
    </row>
    <row r="876" spans="1:31" ht="15.75" customHeight="1" x14ac:dyDescent="0.3">
      <c r="A876" s="130"/>
      <c r="B876" s="130"/>
      <c r="C876" s="130"/>
      <c r="D876" s="130"/>
      <c r="E876" s="130"/>
      <c r="F876" s="130"/>
      <c r="G876" s="130"/>
      <c r="H876" s="130"/>
      <c r="I876" s="131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3"/>
      <c r="Z876" s="130"/>
      <c r="AA876" s="134"/>
      <c r="AB876" s="130"/>
      <c r="AC876" s="130"/>
      <c r="AD876" s="130"/>
      <c r="AE876" s="130"/>
    </row>
    <row r="877" spans="1:31" ht="15.75" customHeight="1" x14ac:dyDescent="0.3">
      <c r="A877" s="130"/>
      <c r="B877" s="130"/>
      <c r="C877" s="130"/>
      <c r="D877" s="130"/>
      <c r="E877" s="130"/>
      <c r="F877" s="130"/>
      <c r="G877" s="130"/>
      <c r="H877" s="130"/>
      <c r="I877" s="131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3"/>
      <c r="Z877" s="130"/>
      <c r="AA877" s="134"/>
      <c r="AB877" s="130"/>
      <c r="AC877" s="130"/>
      <c r="AD877" s="130"/>
      <c r="AE877" s="130"/>
    </row>
    <row r="878" spans="1:31" ht="15.75" customHeight="1" x14ac:dyDescent="0.3">
      <c r="A878" s="130"/>
      <c r="B878" s="130"/>
      <c r="C878" s="130"/>
      <c r="D878" s="130"/>
      <c r="E878" s="130"/>
      <c r="F878" s="130"/>
      <c r="G878" s="130"/>
      <c r="H878" s="130"/>
      <c r="I878" s="131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3"/>
      <c r="Z878" s="130"/>
      <c r="AA878" s="134"/>
      <c r="AB878" s="130"/>
      <c r="AC878" s="130"/>
      <c r="AD878" s="130"/>
      <c r="AE878" s="130"/>
    </row>
    <row r="879" spans="1:31" ht="15.75" customHeight="1" x14ac:dyDescent="0.3">
      <c r="A879" s="130"/>
      <c r="B879" s="130"/>
      <c r="C879" s="130"/>
      <c r="D879" s="130"/>
      <c r="E879" s="130"/>
      <c r="F879" s="130"/>
      <c r="G879" s="130"/>
      <c r="H879" s="130"/>
      <c r="I879" s="131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3"/>
      <c r="Z879" s="130"/>
      <c r="AA879" s="134"/>
      <c r="AB879" s="130"/>
      <c r="AC879" s="130"/>
      <c r="AD879" s="130"/>
      <c r="AE879" s="130"/>
    </row>
    <row r="880" spans="1:31" ht="15.75" customHeight="1" x14ac:dyDescent="0.3">
      <c r="A880" s="130"/>
      <c r="B880" s="130"/>
      <c r="C880" s="130"/>
      <c r="D880" s="130"/>
      <c r="E880" s="130"/>
      <c r="F880" s="130"/>
      <c r="G880" s="130"/>
      <c r="H880" s="130"/>
      <c r="I880" s="131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3"/>
      <c r="Z880" s="130"/>
      <c r="AA880" s="134"/>
      <c r="AB880" s="130"/>
      <c r="AC880" s="130"/>
      <c r="AD880" s="130"/>
      <c r="AE880" s="130"/>
    </row>
    <row r="881" spans="1:31" ht="15.75" customHeight="1" x14ac:dyDescent="0.3">
      <c r="A881" s="130"/>
      <c r="B881" s="130"/>
      <c r="C881" s="130"/>
      <c r="D881" s="130"/>
      <c r="E881" s="130"/>
      <c r="F881" s="130"/>
      <c r="G881" s="130"/>
      <c r="H881" s="130"/>
      <c r="I881" s="131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3"/>
      <c r="Z881" s="130"/>
      <c r="AA881" s="134"/>
      <c r="AB881" s="130"/>
      <c r="AC881" s="130"/>
      <c r="AD881" s="130"/>
      <c r="AE881" s="130"/>
    </row>
    <row r="882" spans="1:31" ht="15.75" customHeight="1" x14ac:dyDescent="0.3">
      <c r="A882" s="130"/>
      <c r="B882" s="130"/>
      <c r="C882" s="130"/>
      <c r="D882" s="130"/>
      <c r="E882" s="130"/>
      <c r="F882" s="130"/>
      <c r="G882" s="130"/>
      <c r="H882" s="130"/>
      <c r="I882" s="131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3"/>
      <c r="Z882" s="130"/>
      <c r="AA882" s="134"/>
      <c r="AB882" s="130"/>
      <c r="AC882" s="130"/>
      <c r="AD882" s="130"/>
      <c r="AE882" s="130"/>
    </row>
    <row r="883" spans="1:31" ht="15.75" customHeight="1" x14ac:dyDescent="0.3">
      <c r="A883" s="130"/>
      <c r="B883" s="130"/>
      <c r="C883" s="130"/>
      <c r="D883" s="130"/>
      <c r="E883" s="130"/>
      <c r="F883" s="130"/>
      <c r="G883" s="130"/>
      <c r="H883" s="130"/>
      <c r="I883" s="131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3"/>
      <c r="Z883" s="130"/>
      <c r="AA883" s="134"/>
      <c r="AB883" s="130"/>
      <c r="AC883" s="130"/>
      <c r="AD883" s="130"/>
      <c r="AE883" s="130"/>
    </row>
    <row r="884" spans="1:31" ht="15.75" customHeight="1" x14ac:dyDescent="0.3">
      <c r="A884" s="130"/>
      <c r="B884" s="130"/>
      <c r="C884" s="130"/>
      <c r="D884" s="130"/>
      <c r="E884" s="130"/>
      <c r="F884" s="130"/>
      <c r="G884" s="130"/>
      <c r="H884" s="130"/>
      <c r="I884" s="131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3"/>
      <c r="Z884" s="130"/>
      <c r="AA884" s="134"/>
      <c r="AB884" s="130"/>
      <c r="AC884" s="130"/>
      <c r="AD884" s="130"/>
      <c r="AE884" s="130"/>
    </row>
    <row r="885" spans="1:31" ht="15.75" customHeight="1" x14ac:dyDescent="0.3">
      <c r="A885" s="130"/>
      <c r="B885" s="130"/>
      <c r="C885" s="130"/>
      <c r="D885" s="130"/>
      <c r="E885" s="130"/>
      <c r="F885" s="130"/>
      <c r="G885" s="130"/>
      <c r="H885" s="130"/>
      <c r="I885" s="131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3"/>
      <c r="Z885" s="130"/>
      <c r="AA885" s="134"/>
      <c r="AB885" s="130"/>
      <c r="AC885" s="130"/>
      <c r="AD885" s="130"/>
      <c r="AE885" s="130"/>
    </row>
    <row r="886" spans="1:31" ht="15.75" customHeight="1" x14ac:dyDescent="0.3">
      <c r="A886" s="130"/>
      <c r="B886" s="130"/>
      <c r="C886" s="130"/>
      <c r="D886" s="130"/>
      <c r="E886" s="130"/>
      <c r="F886" s="130"/>
      <c r="G886" s="130"/>
      <c r="H886" s="130"/>
      <c r="I886" s="131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3"/>
      <c r="Z886" s="130"/>
      <c r="AA886" s="134"/>
      <c r="AB886" s="130"/>
      <c r="AC886" s="130"/>
      <c r="AD886" s="130"/>
      <c r="AE886" s="130"/>
    </row>
    <row r="887" spans="1:31" ht="15.75" customHeight="1" x14ac:dyDescent="0.3">
      <c r="A887" s="130"/>
      <c r="B887" s="130"/>
      <c r="C887" s="130"/>
      <c r="D887" s="130"/>
      <c r="E887" s="130"/>
      <c r="F887" s="130"/>
      <c r="G887" s="130"/>
      <c r="H887" s="130"/>
      <c r="I887" s="131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3"/>
      <c r="Z887" s="130"/>
      <c r="AA887" s="134"/>
      <c r="AB887" s="130"/>
      <c r="AC887" s="130"/>
      <c r="AD887" s="130"/>
      <c r="AE887" s="130"/>
    </row>
    <row r="888" spans="1:31" ht="15.75" customHeight="1" x14ac:dyDescent="0.3">
      <c r="A888" s="130"/>
      <c r="B888" s="130"/>
      <c r="C888" s="130"/>
      <c r="D888" s="130"/>
      <c r="E888" s="130"/>
      <c r="F888" s="130"/>
      <c r="G888" s="130"/>
      <c r="H888" s="130"/>
      <c r="I888" s="131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3"/>
      <c r="Z888" s="130"/>
      <c r="AA888" s="134"/>
      <c r="AB888" s="130"/>
      <c r="AC888" s="130"/>
      <c r="AD888" s="130"/>
      <c r="AE888" s="130"/>
    </row>
    <row r="889" spans="1:31" ht="15.75" customHeight="1" x14ac:dyDescent="0.3">
      <c r="A889" s="130"/>
      <c r="B889" s="130"/>
      <c r="C889" s="130"/>
      <c r="D889" s="130"/>
      <c r="E889" s="130"/>
      <c r="F889" s="130"/>
      <c r="G889" s="130"/>
      <c r="H889" s="130"/>
      <c r="I889" s="131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3"/>
      <c r="Z889" s="130"/>
      <c r="AA889" s="134"/>
      <c r="AB889" s="130"/>
      <c r="AC889" s="130"/>
      <c r="AD889" s="130"/>
      <c r="AE889" s="130"/>
    </row>
    <row r="890" spans="1:31" ht="15.75" customHeight="1" x14ac:dyDescent="0.3">
      <c r="A890" s="130"/>
      <c r="B890" s="130"/>
      <c r="C890" s="130"/>
      <c r="D890" s="130"/>
      <c r="E890" s="130"/>
      <c r="F890" s="130"/>
      <c r="G890" s="130"/>
      <c r="H890" s="130"/>
      <c r="I890" s="131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3"/>
      <c r="Z890" s="130"/>
      <c r="AA890" s="134"/>
      <c r="AB890" s="130"/>
      <c r="AC890" s="130"/>
      <c r="AD890" s="130"/>
      <c r="AE890" s="130"/>
    </row>
    <row r="891" spans="1:31" ht="15.75" customHeight="1" x14ac:dyDescent="0.3">
      <c r="A891" s="130"/>
      <c r="B891" s="130"/>
      <c r="C891" s="130"/>
      <c r="D891" s="130"/>
      <c r="E891" s="130"/>
      <c r="F891" s="130"/>
      <c r="G891" s="130"/>
      <c r="H891" s="130"/>
      <c r="I891" s="131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3"/>
      <c r="Z891" s="130"/>
      <c r="AA891" s="134"/>
      <c r="AB891" s="130"/>
      <c r="AC891" s="130"/>
      <c r="AD891" s="130"/>
      <c r="AE891" s="130"/>
    </row>
    <row r="892" spans="1:31" ht="15.75" customHeight="1" x14ac:dyDescent="0.3">
      <c r="A892" s="130"/>
      <c r="B892" s="130"/>
      <c r="C892" s="130"/>
      <c r="D892" s="130"/>
      <c r="E892" s="130"/>
      <c r="F892" s="130"/>
      <c r="G892" s="130"/>
      <c r="H892" s="130"/>
      <c r="I892" s="131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3"/>
      <c r="Z892" s="130"/>
      <c r="AA892" s="134"/>
      <c r="AB892" s="130"/>
      <c r="AC892" s="130"/>
      <c r="AD892" s="130"/>
      <c r="AE892" s="130"/>
    </row>
    <row r="893" spans="1:31" ht="15.75" customHeight="1" x14ac:dyDescent="0.3">
      <c r="A893" s="130"/>
      <c r="B893" s="130"/>
      <c r="C893" s="130"/>
      <c r="D893" s="130"/>
      <c r="E893" s="130"/>
      <c r="F893" s="130"/>
      <c r="G893" s="130"/>
      <c r="H893" s="130"/>
      <c r="I893" s="131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3"/>
      <c r="Z893" s="130"/>
      <c r="AA893" s="134"/>
      <c r="AB893" s="130"/>
      <c r="AC893" s="130"/>
      <c r="AD893" s="130"/>
      <c r="AE893" s="130"/>
    </row>
    <row r="894" spans="1:31" ht="15.75" customHeight="1" x14ac:dyDescent="0.3">
      <c r="A894" s="130"/>
      <c r="B894" s="130"/>
      <c r="C894" s="130"/>
      <c r="D894" s="130"/>
      <c r="E894" s="130"/>
      <c r="F894" s="130"/>
      <c r="G894" s="130"/>
      <c r="H894" s="130"/>
      <c r="I894" s="131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3"/>
      <c r="Z894" s="130"/>
      <c r="AA894" s="134"/>
      <c r="AB894" s="130"/>
      <c r="AC894" s="130"/>
      <c r="AD894" s="130"/>
      <c r="AE894" s="130"/>
    </row>
    <row r="895" spans="1:31" ht="15.75" customHeight="1" x14ac:dyDescent="0.3">
      <c r="A895" s="130"/>
      <c r="B895" s="130"/>
      <c r="C895" s="130"/>
      <c r="D895" s="130"/>
      <c r="E895" s="130"/>
      <c r="F895" s="130"/>
      <c r="G895" s="130"/>
      <c r="H895" s="130"/>
      <c r="I895" s="131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3"/>
      <c r="Z895" s="130"/>
      <c r="AA895" s="134"/>
      <c r="AB895" s="130"/>
      <c r="AC895" s="130"/>
      <c r="AD895" s="130"/>
      <c r="AE895" s="130"/>
    </row>
    <row r="896" spans="1:31" ht="15.75" customHeight="1" x14ac:dyDescent="0.3">
      <c r="A896" s="130"/>
      <c r="B896" s="130"/>
      <c r="C896" s="130"/>
      <c r="D896" s="130"/>
      <c r="E896" s="130"/>
      <c r="F896" s="130"/>
      <c r="G896" s="130"/>
      <c r="H896" s="130"/>
      <c r="I896" s="131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3"/>
      <c r="Z896" s="130"/>
      <c r="AA896" s="134"/>
      <c r="AB896" s="130"/>
      <c r="AC896" s="130"/>
      <c r="AD896" s="130"/>
      <c r="AE896" s="130"/>
    </row>
    <row r="897" spans="1:31" ht="15.75" customHeight="1" x14ac:dyDescent="0.3">
      <c r="A897" s="130"/>
      <c r="B897" s="130"/>
      <c r="C897" s="130"/>
      <c r="D897" s="130"/>
      <c r="E897" s="130"/>
      <c r="F897" s="130"/>
      <c r="G897" s="130"/>
      <c r="H897" s="130"/>
      <c r="I897" s="131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3"/>
      <c r="Z897" s="130"/>
      <c r="AA897" s="134"/>
      <c r="AB897" s="130"/>
      <c r="AC897" s="130"/>
      <c r="AD897" s="130"/>
      <c r="AE897" s="130"/>
    </row>
    <row r="898" spans="1:31" ht="15.75" customHeight="1" x14ac:dyDescent="0.3">
      <c r="A898" s="130"/>
      <c r="B898" s="130"/>
      <c r="C898" s="130"/>
      <c r="D898" s="130"/>
      <c r="E898" s="130"/>
      <c r="F898" s="130"/>
      <c r="G898" s="130"/>
      <c r="H898" s="130"/>
      <c r="I898" s="131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3"/>
      <c r="Z898" s="130"/>
      <c r="AA898" s="134"/>
      <c r="AB898" s="130"/>
      <c r="AC898" s="130"/>
      <c r="AD898" s="130"/>
      <c r="AE898" s="130"/>
    </row>
    <row r="899" spans="1:31" ht="15.75" customHeight="1" x14ac:dyDescent="0.3">
      <c r="A899" s="130"/>
      <c r="B899" s="130"/>
      <c r="C899" s="130"/>
      <c r="D899" s="130"/>
      <c r="E899" s="130"/>
      <c r="F899" s="130"/>
      <c r="G899" s="130"/>
      <c r="H899" s="130"/>
      <c r="I899" s="131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3"/>
      <c r="Z899" s="130"/>
      <c r="AA899" s="134"/>
      <c r="AB899" s="130"/>
      <c r="AC899" s="130"/>
      <c r="AD899" s="130"/>
      <c r="AE899" s="130"/>
    </row>
    <row r="900" spans="1:31" ht="15.75" customHeight="1" x14ac:dyDescent="0.3">
      <c r="A900" s="130"/>
      <c r="B900" s="130"/>
      <c r="C900" s="130"/>
      <c r="D900" s="130"/>
      <c r="E900" s="130"/>
      <c r="F900" s="130"/>
      <c r="G900" s="130"/>
      <c r="H900" s="130"/>
      <c r="I900" s="131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3"/>
      <c r="Z900" s="130"/>
      <c r="AA900" s="134"/>
      <c r="AB900" s="130"/>
      <c r="AC900" s="130"/>
      <c r="AD900" s="130"/>
      <c r="AE900" s="130"/>
    </row>
    <row r="901" spans="1:31" ht="15.75" customHeight="1" x14ac:dyDescent="0.3">
      <c r="A901" s="130"/>
      <c r="B901" s="130"/>
      <c r="C901" s="130"/>
      <c r="D901" s="130"/>
      <c r="E901" s="130"/>
      <c r="F901" s="130"/>
      <c r="G901" s="130"/>
      <c r="H901" s="130"/>
      <c r="I901" s="131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3"/>
      <c r="Z901" s="130"/>
      <c r="AA901" s="134"/>
      <c r="AB901" s="130"/>
      <c r="AC901" s="130"/>
      <c r="AD901" s="130"/>
      <c r="AE901" s="130"/>
    </row>
    <row r="902" spans="1:31" ht="15.75" customHeight="1" x14ac:dyDescent="0.3">
      <c r="A902" s="130"/>
      <c r="B902" s="130"/>
      <c r="C902" s="130"/>
      <c r="D902" s="130"/>
      <c r="E902" s="130"/>
      <c r="F902" s="130"/>
      <c r="G902" s="130"/>
      <c r="H902" s="130"/>
      <c r="I902" s="131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3"/>
      <c r="Z902" s="130"/>
      <c r="AA902" s="134"/>
      <c r="AB902" s="130"/>
      <c r="AC902" s="130"/>
      <c r="AD902" s="130"/>
      <c r="AE902" s="130"/>
    </row>
    <row r="903" spans="1:31" ht="15.75" customHeight="1" x14ac:dyDescent="0.3">
      <c r="A903" s="130"/>
      <c r="B903" s="130"/>
      <c r="C903" s="130"/>
      <c r="D903" s="130"/>
      <c r="E903" s="130"/>
      <c r="F903" s="130"/>
      <c r="G903" s="130"/>
      <c r="H903" s="130"/>
      <c r="I903" s="131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3"/>
      <c r="Z903" s="130"/>
      <c r="AA903" s="134"/>
      <c r="AB903" s="130"/>
      <c r="AC903" s="130"/>
      <c r="AD903" s="130"/>
      <c r="AE903" s="130"/>
    </row>
    <row r="904" spans="1:31" ht="15.75" customHeight="1" x14ac:dyDescent="0.3">
      <c r="A904" s="130"/>
      <c r="B904" s="130"/>
      <c r="C904" s="130"/>
      <c r="D904" s="130"/>
      <c r="E904" s="130"/>
      <c r="F904" s="130"/>
      <c r="G904" s="130"/>
      <c r="H904" s="130"/>
      <c r="I904" s="131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3"/>
      <c r="Z904" s="130"/>
      <c r="AA904" s="134"/>
      <c r="AB904" s="130"/>
      <c r="AC904" s="130"/>
      <c r="AD904" s="130"/>
      <c r="AE904" s="130"/>
    </row>
    <row r="905" spans="1:31" ht="15.75" customHeight="1" x14ac:dyDescent="0.3">
      <c r="A905" s="130"/>
      <c r="B905" s="130"/>
      <c r="C905" s="130"/>
      <c r="D905" s="130"/>
      <c r="E905" s="130"/>
      <c r="F905" s="130"/>
      <c r="G905" s="130"/>
      <c r="H905" s="130"/>
      <c r="I905" s="131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3"/>
      <c r="Z905" s="130"/>
      <c r="AA905" s="134"/>
      <c r="AB905" s="130"/>
      <c r="AC905" s="130"/>
      <c r="AD905" s="130"/>
      <c r="AE905" s="130"/>
    </row>
    <row r="906" spans="1:31" ht="15.75" customHeight="1" x14ac:dyDescent="0.3">
      <c r="A906" s="130"/>
      <c r="B906" s="130"/>
      <c r="C906" s="130"/>
      <c r="D906" s="130"/>
      <c r="E906" s="130"/>
      <c r="F906" s="130"/>
      <c r="G906" s="130"/>
      <c r="H906" s="130"/>
      <c r="I906" s="131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3"/>
      <c r="Z906" s="130"/>
      <c r="AA906" s="134"/>
      <c r="AB906" s="130"/>
      <c r="AC906" s="130"/>
      <c r="AD906" s="130"/>
      <c r="AE906" s="130"/>
    </row>
    <row r="907" spans="1:31" ht="15.75" customHeight="1" x14ac:dyDescent="0.3">
      <c r="A907" s="130"/>
      <c r="B907" s="130"/>
      <c r="C907" s="130"/>
      <c r="D907" s="130"/>
      <c r="E907" s="130"/>
      <c r="F907" s="130"/>
      <c r="G907" s="130"/>
      <c r="H907" s="130"/>
      <c r="I907" s="131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3"/>
      <c r="Z907" s="130"/>
      <c r="AA907" s="134"/>
      <c r="AB907" s="130"/>
      <c r="AC907" s="130"/>
      <c r="AD907" s="130"/>
      <c r="AE907" s="130"/>
    </row>
    <row r="908" spans="1:31" ht="15.75" customHeight="1" x14ac:dyDescent="0.3">
      <c r="A908" s="130"/>
      <c r="B908" s="130"/>
      <c r="C908" s="130"/>
      <c r="D908" s="130"/>
      <c r="E908" s="130"/>
      <c r="F908" s="130"/>
      <c r="G908" s="130"/>
      <c r="H908" s="130"/>
      <c r="I908" s="131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3"/>
      <c r="Z908" s="130"/>
      <c r="AA908" s="134"/>
      <c r="AB908" s="130"/>
      <c r="AC908" s="130"/>
      <c r="AD908" s="130"/>
      <c r="AE908" s="130"/>
    </row>
    <row r="909" spans="1:31" ht="15.75" customHeight="1" x14ac:dyDescent="0.3">
      <c r="A909" s="130"/>
      <c r="B909" s="130"/>
      <c r="C909" s="130"/>
      <c r="D909" s="130"/>
      <c r="E909" s="130"/>
      <c r="F909" s="130"/>
      <c r="G909" s="130"/>
      <c r="H909" s="130"/>
      <c r="I909" s="131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3"/>
      <c r="Z909" s="130"/>
      <c r="AA909" s="134"/>
      <c r="AB909" s="130"/>
      <c r="AC909" s="130"/>
      <c r="AD909" s="130"/>
      <c r="AE909" s="130"/>
    </row>
    <row r="910" spans="1:31" ht="15.75" customHeight="1" x14ac:dyDescent="0.3">
      <c r="A910" s="130"/>
      <c r="B910" s="130"/>
      <c r="C910" s="130"/>
      <c r="D910" s="130"/>
      <c r="E910" s="130"/>
      <c r="F910" s="130"/>
      <c r="G910" s="130"/>
      <c r="H910" s="130"/>
      <c r="I910" s="131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3"/>
      <c r="Z910" s="130"/>
      <c r="AA910" s="134"/>
      <c r="AB910" s="130"/>
      <c r="AC910" s="130"/>
      <c r="AD910" s="130"/>
      <c r="AE910" s="130"/>
    </row>
    <row r="911" spans="1:31" ht="15.75" customHeight="1" x14ac:dyDescent="0.3">
      <c r="A911" s="130"/>
      <c r="B911" s="130"/>
      <c r="C911" s="130"/>
      <c r="D911" s="130"/>
      <c r="E911" s="130"/>
      <c r="F911" s="130"/>
      <c r="G911" s="130"/>
      <c r="H911" s="130"/>
      <c r="I911" s="131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3"/>
      <c r="Z911" s="130"/>
      <c r="AA911" s="134"/>
      <c r="AB911" s="130"/>
      <c r="AC911" s="130"/>
      <c r="AD911" s="130"/>
      <c r="AE911" s="130"/>
    </row>
    <row r="912" spans="1:31" ht="15.75" customHeight="1" x14ac:dyDescent="0.3">
      <c r="A912" s="130"/>
      <c r="B912" s="130"/>
      <c r="C912" s="130"/>
      <c r="D912" s="130"/>
      <c r="E912" s="130"/>
      <c r="F912" s="130"/>
      <c r="G912" s="130"/>
      <c r="H912" s="130"/>
      <c r="I912" s="131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3"/>
      <c r="Z912" s="130"/>
      <c r="AA912" s="134"/>
      <c r="AB912" s="130"/>
      <c r="AC912" s="130"/>
      <c r="AD912" s="130"/>
      <c r="AE912" s="130"/>
    </row>
    <row r="913" spans="1:31" ht="15.75" customHeight="1" x14ac:dyDescent="0.3">
      <c r="A913" s="130"/>
      <c r="B913" s="130"/>
      <c r="C913" s="130"/>
      <c r="D913" s="130"/>
      <c r="E913" s="130"/>
      <c r="F913" s="130"/>
      <c r="G913" s="130"/>
      <c r="H913" s="130"/>
      <c r="I913" s="131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3"/>
      <c r="Z913" s="130"/>
      <c r="AA913" s="134"/>
      <c r="AB913" s="130"/>
      <c r="AC913" s="130"/>
      <c r="AD913" s="130"/>
      <c r="AE913" s="130"/>
    </row>
    <row r="914" spans="1:31" ht="15.75" customHeight="1" x14ac:dyDescent="0.3">
      <c r="A914" s="130"/>
      <c r="B914" s="130"/>
      <c r="C914" s="130"/>
      <c r="D914" s="130"/>
      <c r="E914" s="130"/>
      <c r="F914" s="130"/>
      <c r="G914" s="130"/>
      <c r="H914" s="130"/>
      <c r="I914" s="131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3"/>
      <c r="Z914" s="130"/>
      <c r="AA914" s="134"/>
      <c r="AB914" s="130"/>
      <c r="AC914" s="130"/>
      <c r="AD914" s="130"/>
      <c r="AE914" s="130"/>
    </row>
    <row r="915" spans="1:31" ht="15.75" customHeight="1" x14ac:dyDescent="0.3">
      <c r="A915" s="130"/>
      <c r="B915" s="130"/>
      <c r="C915" s="130"/>
      <c r="D915" s="130"/>
      <c r="E915" s="130"/>
      <c r="F915" s="130"/>
      <c r="G915" s="130"/>
      <c r="H915" s="130"/>
      <c r="I915" s="131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3"/>
      <c r="Z915" s="130"/>
      <c r="AA915" s="134"/>
      <c r="AB915" s="130"/>
      <c r="AC915" s="130"/>
      <c r="AD915" s="130"/>
      <c r="AE915" s="130"/>
    </row>
    <row r="916" spans="1:31" ht="15.75" customHeight="1" x14ac:dyDescent="0.3">
      <c r="A916" s="130"/>
      <c r="B916" s="130"/>
      <c r="C916" s="130"/>
      <c r="D916" s="130"/>
      <c r="E916" s="130"/>
      <c r="F916" s="130"/>
      <c r="G916" s="130"/>
      <c r="H916" s="130"/>
      <c r="I916" s="131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3"/>
      <c r="Z916" s="130"/>
      <c r="AA916" s="134"/>
      <c r="AB916" s="130"/>
      <c r="AC916" s="130"/>
      <c r="AD916" s="130"/>
      <c r="AE916" s="130"/>
    </row>
    <row r="917" spans="1:31" ht="15.75" customHeight="1" x14ac:dyDescent="0.3">
      <c r="A917" s="130"/>
      <c r="B917" s="130"/>
      <c r="C917" s="130"/>
      <c r="D917" s="130"/>
      <c r="E917" s="130"/>
      <c r="F917" s="130"/>
      <c r="G917" s="130"/>
      <c r="H917" s="130"/>
      <c r="I917" s="131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3"/>
      <c r="Z917" s="130"/>
      <c r="AA917" s="134"/>
      <c r="AB917" s="130"/>
      <c r="AC917" s="130"/>
      <c r="AD917" s="130"/>
      <c r="AE917" s="130"/>
    </row>
    <row r="918" spans="1:31" ht="15.75" customHeight="1" x14ac:dyDescent="0.3">
      <c r="A918" s="130"/>
      <c r="B918" s="130"/>
      <c r="C918" s="130"/>
      <c r="D918" s="130"/>
      <c r="E918" s="130"/>
      <c r="F918" s="130"/>
      <c r="G918" s="130"/>
      <c r="H918" s="130"/>
      <c r="I918" s="131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3"/>
      <c r="Z918" s="130"/>
      <c r="AA918" s="134"/>
      <c r="AB918" s="130"/>
      <c r="AC918" s="130"/>
      <c r="AD918" s="130"/>
      <c r="AE918" s="130"/>
    </row>
    <row r="919" spans="1:31" ht="15.75" customHeight="1" x14ac:dyDescent="0.3">
      <c r="A919" s="130"/>
      <c r="B919" s="130"/>
      <c r="C919" s="130"/>
      <c r="D919" s="130"/>
      <c r="E919" s="130"/>
      <c r="F919" s="130"/>
      <c r="G919" s="130"/>
      <c r="H919" s="130"/>
      <c r="I919" s="131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3"/>
      <c r="Z919" s="130"/>
      <c r="AA919" s="134"/>
      <c r="AB919" s="130"/>
      <c r="AC919" s="130"/>
      <c r="AD919" s="130"/>
      <c r="AE919" s="130"/>
    </row>
    <row r="920" spans="1:31" ht="15.75" customHeight="1" x14ac:dyDescent="0.3">
      <c r="A920" s="130"/>
      <c r="B920" s="130"/>
      <c r="C920" s="130"/>
      <c r="D920" s="130"/>
      <c r="E920" s="130"/>
      <c r="F920" s="130"/>
      <c r="G920" s="130"/>
      <c r="H920" s="130"/>
      <c r="I920" s="131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3"/>
      <c r="Z920" s="130"/>
      <c r="AA920" s="134"/>
      <c r="AB920" s="130"/>
      <c r="AC920" s="130"/>
      <c r="AD920" s="130"/>
      <c r="AE920" s="130"/>
    </row>
    <row r="921" spans="1:31" ht="15.75" customHeight="1" x14ac:dyDescent="0.3">
      <c r="A921" s="130"/>
      <c r="B921" s="130"/>
      <c r="C921" s="130"/>
      <c r="D921" s="130"/>
      <c r="E921" s="130"/>
      <c r="F921" s="130"/>
      <c r="G921" s="130"/>
      <c r="H921" s="130"/>
      <c r="I921" s="131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3"/>
      <c r="Z921" s="130"/>
      <c r="AA921" s="134"/>
      <c r="AB921" s="130"/>
      <c r="AC921" s="130"/>
      <c r="AD921" s="130"/>
      <c r="AE921" s="130"/>
    </row>
    <row r="922" spans="1:31" ht="15.75" customHeight="1" x14ac:dyDescent="0.3">
      <c r="A922" s="130"/>
      <c r="B922" s="130"/>
      <c r="C922" s="130"/>
      <c r="D922" s="130"/>
      <c r="E922" s="130"/>
      <c r="F922" s="130"/>
      <c r="G922" s="130"/>
      <c r="H922" s="130"/>
      <c r="I922" s="131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3"/>
      <c r="Z922" s="130"/>
      <c r="AA922" s="134"/>
      <c r="AB922" s="130"/>
      <c r="AC922" s="130"/>
      <c r="AD922" s="130"/>
      <c r="AE922" s="130"/>
    </row>
    <row r="923" spans="1:31" ht="15.75" customHeight="1" x14ac:dyDescent="0.3">
      <c r="A923" s="130"/>
      <c r="B923" s="130"/>
      <c r="C923" s="130"/>
      <c r="D923" s="130"/>
      <c r="E923" s="130"/>
      <c r="F923" s="130"/>
      <c r="G923" s="130"/>
      <c r="H923" s="130"/>
      <c r="I923" s="131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3"/>
      <c r="Z923" s="130"/>
      <c r="AA923" s="134"/>
      <c r="AB923" s="130"/>
      <c r="AC923" s="130"/>
      <c r="AD923" s="130"/>
      <c r="AE923" s="130"/>
    </row>
    <row r="924" spans="1:31" ht="15.75" customHeight="1" x14ac:dyDescent="0.3">
      <c r="A924" s="130"/>
      <c r="B924" s="130"/>
      <c r="C924" s="130"/>
      <c r="D924" s="130"/>
      <c r="E924" s="130"/>
      <c r="F924" s="130"/>
      <c r="G924" s="130"/>
      <c r="H924" s="130"/>
      <c r="I924" s="131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3"/>
      <c r="Z924" s="130"/>
      <c r="AA924" s="134"/>
      <c r="AB924" s="130"/>
      <c r="AC924" s="130"/>
      <c r="AD924" s="130"/>
      <c r="AE924" s="130"/>
    </row>
    <row r="925" spans="1:31" ht="15.75" customHeight="1" x14ac:dyDescent="0.3">
      <c r="A925" s="130"/>
      <c r="B925" s="130"/>
      <c r="C925" s="130"/>
      <c r="D925" s="130"/>
      <c r="E925" s="130"/>
      <c r="F925" s="130"/>
      <c r="G925" s="130"/>
      <c r="H925" s="130"/>
      <c r="I925" s="131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3"/>
      <c r="Z925" s="130"/>
      <c r="AA925" s="134"/>
      <c r="AB925" s="130"/>
      <c r="AC925" s="130"/>
      <c r="AD925" s="130"/>
      <c r="AE925" s="130"/>
    </row>
    <row r="926" spans="1:31" ht="15.75" customHeight="1" x14ac:dyDescent="0.3">
      <c r="A926" s="130"/>
      <c r="B926" s="130"/>
      <c r="C926" s="130"/>
      <c r="D926" s="130"/>
      <c r="E926" s="130"/>
      <c r="F926" s="130"/>
      <c r="G926" s="130"/>
      <c r="H926" s="130"/>
      <c r="I926" s="131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3"/>
      <c r="Z926" s="130"/>
      <c r="AA926" s="134"/>
      <c r="AB926" s="130"/>
      <c r="AC926" s="130"/>
      <c r="AD926" s="130"/>
      <c r="AE926" s="130"/>
    </row>
    <row r="927" spans="1:31" ht="15.75" customHeight="1" x14ac:dyDescent="0.3">
      <c r="A927" s="130"/>
      <c r="B927" s="130"/>
      <c r="C927" s="130"/>
      <c r="D927" s="130"/>
      <c r="E927" s="130"/>
      <c r="F927" s="130"/>
      <c r="G927" s="130"/>
      <c r="H927" s="130"/>
      <c r="I927" s="131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3"/>
      <c r="Z927" s="130"/>
      <c r="AA927" s="134"/>
      <c r="AB927" s="130"/>
      <c r="AC927" s="130"/>
      <c r="AD927" s="130"/>
      <c r="AE927" s="130"/>
    </row>
    <row r="928" spans="1:31" ht="15.75" customHeight="1" x14ac:dyDescent="0.3">
      <c r="A928" s="130"/>
      <c r="B928" s="130"/>
      <c r="C928" s="130"/>
      <c r="D928" s="130"/>
      <c r="E928" s="130"/>
      <c r="F928" s="130"/>
      <c r="G928" s="130"/>
      <c r="H928" s="130"/>
      <c r="I928" s="131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3"/>
      <c r="Z928" s="130"/>
      <c r="AA928" s="134"/>
      <c r="AB928" s="130"/>
      <c r="AC928" s="130"/>
      <c r="AD928" s="130"/>
      <c r="AE928" s="130"/>
    </row>
    <row r="929" spans="1:31" ht="15.75" customHeight="1" x14ac:dyDescent="0.3">
      <c r="A929" s="130"/>
      <c r="B929" s="130"/>
      <c r="C929" s="130"/>
      <c r="D929" s="130"/>
      <c r="E929" s="130"/>
      <c r="F929" s="130"/>
      <c r="G929" s="130"/>
      <c r="H929" s="130"/>
      <c r="I929" s="131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3"/>
      <c r="Z929" s="130"/>
      <c r="AA929" s="134"/>
      <c r="AB929" s="130"/>
      <c r="AC929" s="130"/>
      <c r="AD929" s="130"/>
      <c r="AE929" s="130"/>
    </row>
    <row r="930" spans="1:31" ht="15.75" customHeight="1" x14ac:dyDescent="0.3">
      <c r="A930" s="130"/>
      <c r="B930" s="130"/>
      <c r="C930" s="130"/>
      <c r="D930" s="130"/>
      <c r="E930" s="130"/>
      <c r="F930" s="130"/>
      <c r="G930" s="130"/>
      <c r="H930" s="130"/>
      <c r="I930" s="131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3"/>
      <c r="Z930" s="130"/>
      <c r="AA930" s="134"/>
      <c r="AB930" s="130"/>
      <c r="AC930" s="130"/>
      <c r="AD930" s="130"/>
      <c r="AE930" s="130"/>
    </row>
    <row r="931" spans="1:31" ht="15.75" customHeight="1" x14ac:dyDescent="0.3">
      <c r="A931" s="130"/>
      <c r="B931" s="130"/>
      <c r="C931" s="130"/>
      <c r="D931" s="130"/>
      <c r="E931" s="130"/>
      <c r="F931" s="130"/>
      <c r="G931" s="130"/>
      <c r="H931" s="130"/>
      <c r="I931" s="131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3"/>
      <c r="Z931" s="130"/>
      <c r="AA931" s="134"/>
      <c r="AB931" s="130"/>
      <c r="AC931" s="130"/>
      <c r="AD931" s="130"/>
      <c r="AE931" s="130"/>
    </row>
    <row r="932" spans="1:31" ht="15.75" customHeight="1" x14ac:dyDescent="0.3">
      <c r="A932" s="130"/>
      <c r="B932" s="130"/>
      <c r="C932" s="130"/>
      <c r="D932" s="130"/>
      <c r="E932" s="130"/>
      <c r="F932" s="130"/>
      <c r="G932" s="130"/>
      <c r="H932" s="130"/>
      <c r="I932" s="131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3"/>
      <c r="Z932" s="130"/>
      <c r="AA932" s="134"/>
      <c r="AB932" s="130"/>
      <c r="AC932" s="130"/>
      <c r="AD932" s="130"/>
      <c r="AE932" s="130"/>
    </row>
    <row r="933" spans="1:31" ht="15.75" customHeight="1" x14ac:dyDescent="0.3">
      <c r="A933" s="130"/>
      <c r="B933" s="130"/>
      <c r="C933" s="130"/>
      <c r="D933" s="130"/>
      <c r="E933" s="130"/>
      <c r="F933" s="130"/>
      <c r="G933" s="130"/>
      <c r="H933" s="130"/>
      <c r="I933" s="131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3"/>
      <c r="Z933" s="130"/>
      <c r="AA933" s="134"/>
      <c r="AB933" s="130"/>
      <c r="AC933" s="130"/>
      <c r="AD933" s="130"/>
      <c r="AE933" s="130"/>
    </row>
    <row r="934" spans="1:31" ht="15.75" customHeight="1" x14ac:dyDescent="0.3">
      <c r="A934" s="130"/>
      <c r="B934" s="130"/>
      <c r="C934" s="130"/>
      <c r="D934" s="130"/>
      <c r="E934" s="130"/>
      <c r="F934" s="130"/>
      <c r="G934" s="130"/>
      <c r="H934" s="130"/>
      <c r="I934" s="131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3"/>
      <c r="Z934" s="130"/>
      <c r="AA934" s="134"/>
      <c r="AB934" s="130"/>
      <c r="AC934" s="130"/>
      <c r="AD934" s="130"/>
      <c r="AE934" s="130"/>
    </row>
    <row r="935" spans="1:31" ht="15.75" customHeight="1" x14ac:dyDescent="0.3">
      <c r="A935" s="130"/>
      <c r="B935" s="130"/>
      <c r="C935" s="130"/>
      <c r="D935" s="130"/>
      <c r="E935" s="130"/>
      <c r="F935" s="130"/>
      <c r="G935" s="130"/>
      <c r="H935" s="130"/>
      <c r="I935" s="131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3"/>
      <c r="Z935" s="130"/>
      <c r="AA935" s="134"/>
      <c r="AB935" s="130"/>
      <c r="AC935" s="130"/>
      <c r="AD935" s="130"/>
      <c r="AE935" s="130"/>
    </row>
    <row r="936" spans="1:31" ht="15.75" customHeight="1" x14ac:dyDescent="0.3">
      <c r="A936" s="130"/>
      <c r="B936" s="130"/>
      <c r="C936" s="130"/>
      <c r="D936" s="130"/>
      <c r="E936" s="130"/>
      <c r="F936" s="130"/>
      <c r="G936" s="130"/>
      <c r="H936" s="130"/>
      <c r="I936" s="131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3"/>
      <c r="Z936" s="130"/>
      <c r="AA936" s="134"/>
      <c r="AB936" s="130"/>
      <c r="AC936" s="130"/>
      <c r="AD936" s="130"/>
      <c r="AE936" s="130"/>
    </row>
    <row r="937" spans="1:31" ht="15.75" customHeight="1" x14ac:dyDescent="0.3">
      <c r="A937" s="130"/>
      <c r="B937" s="130"/>
      <c r="C937" s="130"/>
      <c r="D937" s="130"/>
      <c r="E937" s="130"/>
      <c r="F937" s="130"/>
      <c r="G937" s="130"/>
      <c r="H937" s="130"/>
      <c r="I937" s="131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3"/>
      <c r="Z937" s="130"/>
      <c r="AA937" s="134"/>
      <c r="AB937" s="130"/>
      <c r="AC937" s="130"/>
      <c r="AD937" s="130"/>
      <c r="AE937" s="130"/>
    </row>
    <row r="938" spans="1:31" ht="15.75" customHeight="1" x14ac:dyDescent="0.3">
      <c r="A938" s="130"/>
      <c r="B938" s="130"/>
      <c r="C938" s="130"/>
      <c r="D938" s="130"/>
      <c r="E938" s="130"/>
      <c r="F938" s="130"/>
      <c r="G938" s="130"/>
      <c r="H938" s="130"/>
      <c r="I938" s="131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3"/>
      <c r="Z938" s="130"/>
      <c r="AA938" s="134"/>
      <c r="AB938" s="130"/>
      <c r="AC938" s="130"/>
      <c r="AD938" s="130"/>
      <c r="AE938" s="130"/>
    </row>
    <row r="939" spans="1:31" ht="15.75" customHeight="1" x14ac:dyDescent="0.3">
      <c r="A939" s="130"/>
      <c r="B939" s="130"/>
      <c r="C939" s="130"/>
      <c r="D939" s="130"/>
      <c r="E939" s="130"/>
      <c r="F939" s="130"/>
      <c r="G939" s="130"/>
      <c r="H939" s="130"/>
      <c r="I939" s="131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3"/>
      <c r="Z939" s="130"/>
      <c r="AA939" s="134"/>
      <c r="AB939" s="130"/>
      <c r="AC939" s="130"/>
      <c r="AD939" s="130"/>
      <c r="AE939" s="130"/>
    </row>
    <row r="940" spans="1:31" ht="15.75" customHeight="1" x14ac:dyDescent="0.3">
      <c r="A940" s="130"/>
      <c r="B940" s="130"/>
      <c r="C940" s="130"/>
      <c r="D940" s="130"/>
      <c r="E940" s="130"/>
      <c r="F940" s="130"/>
      <c r="G940" s="130"/>
      <c r="H940" s="130"/>
      <c r="I940" s="131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3"/>
      <c r="Z940" s="130"/>
      <c r="AA940" s="134"/>
      <c r="AB940" s="130"/>
      <c r="AC940" s="130"/>
      <c r="AD940" s="130"/>
      <c r="AE940" s="130"/>
    </row>
    <row r="941" spans="1:31" ht="15.75" customHeight="1" x14ac:dyDescent="0.3">
      <c r="A941" s="130"/>
      <c r="B941" s="130"/>
      <c r="C941" s="130"/>
      <c r="D941" s="130"/>
      <c r="E941" s="130"/>
      <c r="F941" s="130"/>
      <c r="G941" s="130"/>
      <c r="H941" s="130"/>
      <c r="I941" s="131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3"/>
      <c r="Z941" s="130"/>
      <c r="AA941" s="134"/>
      <c r="AB941" s="130"/>
      <c r="AC941" s="130"/>
      <c r="AD941" s="130"/>
      <c r="AE941" s="130"/>
    </row>
    <row r="942" spans="1:31" ht="15.75" customHeight="1" x14ac:dyDescent="0.3">
      <c r="A942" s="130"/>
      <c r="B942" s="130"/>
      <c r="C942" s="130"/>
      <c r="D942" s="130"/>
      <c r="E942" s="130"/>
      <c r="F942" s="130"/>
      <c r="G942" s="130"/>
      <c r="H942" s="130"/>
      <c r="I942" s="131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3"/>
      <c r="Z942" s="130"/>
      <c r="AA942" s="134"/>
      <c r="AB942" s="130"/>
      <c r="AC942" s="130"/>
      <c r="AD942" s="130"/>
      <c r="AE942" s="130"/>
    </row>
    <row r="943" spans="1:31" ht="15.75" customHeight="1" x14ac:dyDescent="0.3">
      <c r="A943" s="130"/>
      <c r="B943" s="130"/>
      <c r="C943" s="130"/>
      <c r="D943" s="130"/>
      <c r="E943" s="130"/>
      <c r="F943" s="130"/>
      <c r="G943" s="130"/>
      <c r="H943" s="130"/>
      <c r="I943" s="131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3"/>
      <c r="Z943" s="130"/>
      <c r="AA943" s="134"/>
      <c r="AB943" s="130"/>
      <c r="AC943" s="130"/>
      <c r="AD943" s="130"/>
      <c r="AE943" s="130"/>
    </row>
    <row r="944" spans="1:31" ht="15.75" customHeight="1" x14ac:dyDescent="0.3">
      <c r="A944" s="130"/>
      <c r="B944" s="130"/>
      <c r="C944" s="130"/>
      <c r="D944" s="130"/>
      <c r="E944" s="130"/>
      <c r="F944" s="130"/>
      <c r="G944" s="130"/>
      <c r="H944" s="130"/>
      <c r="I944" s="131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3"/>
      <c r="Z944" s="130"/>
      <c r="AA944" s="134"/>
      <c r="AB944" s="130"/>
      <c r="AC944" s="130"/>
      <c r="AD944" s="130"/>
      <c r="AE944" s="130"/>
    </row>
    <row r="945" spans="1:31" ht="15.75" customHeight="1" x14ac:dyDescent="0.3">
      <c r="A945" s="130"/>
      <c r="B945" s="130"/>
      <c r="C945" s="130"/>
      <c r="D945" s="130"/>
      <c r="E945" s="130"/>
      <c r="F945" s="130"/>
      <c r="G945" s="130"/>
      <c r="H945" s="130"/>
      <c r="I945" s="131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3"/>
      <c r="Z945" s="130"/>
      <c r="AA945" s="134"/>
      <c r="AB945" s="130"/>
      <c r="AC945" s="130"/>
      <c r="AD945" s="130"/>
      <c r="AE945" s="130"/>
    </row>
    <row r="946" spans="1:31" ht="15.75" customHeight="1" x14ac:dyDescent="0.3">
      <c r="A946" s="130"/>
      <c r="B946" s="130"/>
      <c r="C946" s="130"/>
      <c r="D946" s="130"/>
      <c r="E946" s="130"/>
      <c r="F946" s="130"/>
      <c r="G946" s="130"/>
      <c r="H946" s="130"/>
      <c r="I946" s="131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3"/>
      <c r="Z946" s="130"/>
      <c r="AA946" s="134"/>
      <c r="AB946" s="130"/>
      <c r="AC946" s="130"/>
      <c r="AD946" s="130"/>
      <c r="AE946" s="130"/>
    </row>
    <row r="947" spans="1:31" ht="15.75" customHeight="1" x14ac:dyDescent="0.3">
      <c r="A947" s="130"/>
      <c r="B947" s="130"/>
      <c r="C947" s="130"/>
      <c r="D947" s="130"/>
      <c r="E947" s="130"/>
      <c r="F947" s="130"/>
      <c r="G947" s="130"/>
      <c r="H947" s="130"/>
      <c r="I947" s="131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3"/>
      <c r="Z947" s="130"/>
      <c r="AA947" s="134"/>
      <c r="AB947" s="130"/>
      <c r="AC947" s="130"/>
      <c r="AD947" s="130"/>
      <c r="AE947" s="130"/>
    </row>
    <row r="948" spans="1:31" ht="15.75" customHeight="1" x14ac:dyDescent="0.3">
      <c r="A948" s="130"/>
      <c r="B948" s="130"/>
      <c r="C948" s="130"/>
      <c r="D948" s="130"/>
      <c r="E948" s="130"/>
      <c r="F948" s="130"/>
      <c r="G948" s="130"/>
      <c r="H948" s="130"/>
      <c r="I948" s="131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3"/>
      <c r="Z948" s="130"/>
      <c r="AA948" s="134"/>
      <c r="AB948" s="130"/>
      <c r="AC948" s="130"/>
      <c r="AD948" s="130"/>
      <c r="AE948" s="130"/>
    </row>
    <row r="949" spans="1:31" ht="15.75" customHeight="1" x14ac:dyDescent="0.3">
      <c r="A949" s="130"/>
      <c r="B949" s="130"/>
      <c r="C949" s="130"/>
      <c r="D949" s="130"/>
      <c r="E949" s="130"/>
      <c r="F949" s="130"/>
      <c r="G949" s="130"/>
      <c r="H949" s="130"/>
      <c r="I949" s="131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3"/>
      <c r="Z949" s="130"/>
      <c r="AA949" s="134"/>
      <c r="AB949" s="130"/>
      <c r="AC949" s="130"/>
      <c r="AD949" s="130"/>
      <c r="AE949" s="130"/>
    </row>
    <row r="950" spans="1:31" ht="15.75" customHeight="1" x14ac:dyDescent="0.3">
      <c r="A950" s="130"/>
      <c r="B950" s="130"/>
      <c r="C950" s="130"/>
      <c r="D950" s="130"/>
      <c r="E950" s="130"/>
      <c r="F950" s="130"/>
      <c r="G950" s="130"/>
      <c r="H950" s="130"/>
      <c r="I950" s="131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3"/>
      <c r="Z950" s="130"/>
      <c r="AA950" s="134"/>
      <c r="AB950" s="130"/>
      <c r="AC950" s="130"/>
      <c r="AD950" s="130"/>
      <c r="AE950" s="130"/>
    </row>
    <row r="951" spans="1:31" ht="15.75" customHeight="1" x14ac:dyDescent="0.3">
      <c r="A951" s="130"/>
      <c r="B951" s="130"/>
      <c r="C951" s="130"/>
      <c r="D951" s="130"/>
      <c r="E951" s="130"/>
      <c r="F951" s="130"/>
      <c r="G951" s="130"/>
      <c r="H951" s="130"/>
      <c r="I951" s="131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3"/>
      <c r="Z951" s="130"/>
      <c r="AA951" s="134"/>
      <c r="AB951" s="130"/>
      <c r="AC951" s="130"/>
      <c r="AD951" s="130"/>
      <c r="AE951" s="130"/>
    </row>
    <row r="952" spans="1:31" ht="15.75" customHeight="1" x14ac:dyDescent="0.3">
      <c r="A952" s="130"/>
      <c r="B952" s="130"/>
      <c r="C952" s="130"/>
      <c r="D952" s="130"/>
      <c r="E952" s="130"/>
      <c r="F952" s="130"/>
      <c r="G952" s="130"/>
      <c r="H952" s="130"/>
      <c r="I952" s="131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3"/>
      <c r="Z952" s="130"/>
      <c r="AA952" s="134"/>
      <c r="AB952" s="130"/>
      <c r="AC952" s="130"/>
      <c r="AD952" s="130"/>
      <c r="AE952" s="130"/>
    </row>
    <row r="953" spans="1:31" ht="15.75" customHeight="1" x14ac:dyDescent="0.3">
      <c r="A953" s="130"/>
      <c r="B953" s="130"/>
      <c r="C953" s="130"/>
      <c r="D953" s="130"/>
      <c r="E953" s="130"/>
      <c r="F953" s="130"/>
      <c r="G953" s="130"/>
      <c r="H953" s="130"/>
      <c r="I953" s="131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3"/>
      <c r="Z953" s="130"/>
      <c r="AA953" s="134"/>
      <c r="AB953" s="130"/>
      <c r="AC953" s="130"/>
      <c r="AD953" s="130"/>
      <c r="AE953" s="130"/>
    </row>
    <row r="954" spans="1:31" ht="15.75" customHeight="1" x14ac:dyDescent="0.3">
      <c r="A954" s="130"/>
      <c r="B954" s="130"/>
      <c r="C954" s="130"/>
      <c r="D954" s="130"/>
      <c r="E954" s="130"/>
      <c r="F954" s="130"/>
      <c r="G954" s="130"/>
      <c r="H954" s="130"/>
      <c r="I954" s="131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3"/>
      <c r="Z954" s="130"/>
      <c r="AA954" s="134"/>
      <c r="AB954" s="130"/>
      <c r="AC954" s="130"/>
      <c r="AD954" s="130"/>
      <c r="AE954" s="130"/>
    </row>
    <row r="955" spans="1:31" ht="15.75" customHeight="1" x14ac:dyDescent="0.3">
      <c r="A955" s="130"/>
      <c r="B955" s="130"/>
      <c r="C955" s="130"/>
      <c r="D955" s="130"/>
      <c r="E955" s="130"/>
      <c r="F955" s="130"/>
      <c r="G955" s="130"/>
      <c r="H955" s="130"/>
      <c r="I955" s="131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3"/>
      <c r="Z955" s="130"/>
      <c r="AA955" s="134"/>
      <c r="AB955" s="130"/>
      <c r="AC955" s="130"/>
      <c r="AD955" s="130"/>
      <c r="AE955" s="130"/>
    </row>
    <row r="956" spans="1:31" ht="15.75" customHeight="1" x14ac:dyDescent="0.3">
      <c r="A956" s="130"/>
      <c r="B956" s="130"/>
      <c r="C956" s="130"/>
      <c r="D956" s="130"/>
      <c r="E956" s="130"/>
      <c r="F956" s="130"/>
      <c r="G956" s="130"/>
      <c r="H956" s="130"/>
      <c r="I956" s="131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3"/>
      <c r="Z956" s="130"/>
      <c r="AA956" s="134"/>
      <c r="AB956" s="130"/>
      <c r="AC956" s="130"/>
      <c r="AD956" s="130"/>
      <c r="AE956" s="130"/>
    </row>
    <row r="957" spans="1:31" ht="15.75" customHeight="1" x14ac:dyDescent="0.3">
      <c r="A957" s="130"/>
      <c r="B957" s="130"/>
      <c r="C957" s="130"/>
      <c r="D957" s="130"/>
      <c r="E957" s="130"/>
      <c r="F957" s="130"/>
      <c r="G957" s="130"/>
      <c r="H957" s="130"/>
      <c r="I957" s="131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3"/>
      <c r="Z957" s="130"/>
      <c r="AA957" s="134"/>
      <c r="AB957" s="130"/>
      <c r="AC957" s="130"/>
      <c r="AD957" s="130"/>
      <c r="AE957" s="130"/>
    </row>
    <row r="958" spans="1:31" ht="15.75" customHeight="1" x14ac:dyDescent="0.3">
      <c r="A958" s="130"/>
      <c r="B958" s="130"/>
      <c r="C958" s="130"/>
      <c r="D958" s="130"/>
      <c r="E958" s="130"/>
      <c r="F958" s="130"/>
      <c r="G958" s="130"/>
      <c r="H958" s="130"/>
      <c r="I958" s="131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3"/>
      <c r="Z958" s="130"/>
      <c r="AA958" s="134"/>
      <c r="AB958" s="130"/>
      <c r="AC958" s="130"/>
      <c r="AD958" s="130"/>
      <c r="AE958" s="130"/>
    </row>
    <row r="959" spans="1:31" ht="15.75" customHeight="1" x14ac:dyDescent="0.3">
      <c r="A959" s="130"/>
      <c r="B959" s="130"/>
      <c r="C959" s="130"/>
      <c r="D959" s="130"/>
      <c r="E959" s="130"/>
      <c r="F959" s="130"/>
      <c r="G959" s="130"/>
      <c r="H959" s="130"/>
      <c r="I959" s="131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3"/>
      <c r="Z959" s="130"/>
      <c r="AA959" s="134"/>
      <c r="AB959" s="130"/>
      <c r="AC959" s="130"/>
      <c r="AD959" s="130"/>
      <c r="AE959" s="130"/>
    </row>
    <row r="960" spans="1:31" ht="15.75" customHeight="1" x14ac:dyDescent="0.3">
      <c r="A960" s="130"/>
      <c r="B960" s="130"/>
      <c r="C960" s="130"/>
      <c r="D960" s="130"/>
      <c r="E960" s="130"/>
      <c r="F960" s="130"/>
      <c r="G960" s="130"/>
      <c r="H960" s="130"/>
      <c r="I960" s="131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3"/>
      <c r="Z960" s="130"/>
      <c r="AA960" s="134"/>
      <c r="AB960" s="130"/>
      <c r="AC960" s="130"/>
      <c r="AD960" s="130"/>
      <c r="AE960" s="130"/>
    </row>
    <row r="961" spans="1:31" ht="15.75" customHeight="1" x14ac:dyDescent="0.3">
      <c r="A961" s="130"/>
      <c r="B961" s="130"/>
      <c r="C961" s="130"/>
      <c r="D961" s="130"/>
      <c r="E961" s="130"/>
      <c r="F961" s="130"/>
      <c r="G961" s="130"/>
      <c r="H961" s="130"/>
      <c r="I961" s="131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3"/>
      <c r="Z961" s="130"/>
      <c r="AA961" s="134"/>
      <c r="AB961" s="130"/>
      <c r="AC961" s="130"/>
      <c r="AD961" s="130"/>
      <c r="AE961" s="130"/>
    </row>
    <row r="962" spans="1:31" ht="15.75" customHeight="1" x14ac:dyDescent="0.3">
      <c r="A962" s="130"/>
      <c r="B962" s="130"/>
      <c r="C962" s="130"/>
      <c r="D962" s="130"/>
      <c r="E962" s="130"/>
      <c r="F962" s="130"/>
      <c r="G962" s="130"/>
      <c r="H962" s="130"/>
      <c r="I962" s="131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3"/>
      <c r="Z962" s="130"/>
      <c r="AA962" s="134"/>
      <c r="AB962" s="130"/>
      <c r="AC962" s="130"/>
      <c r="AD962" s="130"/>
      <c r="AE962" s="130"/>
    </row>
    <row r="963" spans="1:31" ht="15.75" customHeight="1" x14ac:dyDescent="0.3">
      <c r="A963" s="130"/>
      <c r="B963" s="130"/>
      <c r="C963" s="130"/>
      <c r="D963" s="130"/>
      <c r="E963" s="130"/>
      <c r="F963" s="130"/>
      <c r="G963" s="130"/>
      <c r="H963" s="130"/>
      <c r="I963" s="131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3"/>
      <c r="Z963" s="130"/>
      <c r="AA963" s="134"/>
      <c r="AB963" s="130"/>
      <c r="AC963" s="130"/>
      <c r="AD963" s="130"/>
      <c r="AE963" s="130"/>
    </row>
    <row r="964" spans="1:31" ht="15.75" customHeight="1" x14ac:dyDescent="0.3">
      <c r="A964" s="130"/>
      <c r="B964" s="130"/>
      <c r="C964" s="130"/>
      <c r="D964" s="130"/>
      <c r="E964" s="130"/>
      <c r="F964" s="130"/>
      <c r="G964" s="130"/>
      <c r="H964" s="130"/>
      <c r="I964" s="131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3"/>
      <c r="Z964" s="130"/>
      <c r="AA964" s="134"/>
      <c r="AB964" s="130"/>
      <c r="AC964" s="130"/>
      <c r="AD964" s="130"/>
      <c r="AE964" s="130"/>
    </row>
    <row r="965" spans="1:31" ht="15.75" customHeight="1" x14ac:dyDescent="0.3">
      <c r="A965" s="130"/>
      <c r="B965" s="130"/>
      <c r="C965" s="130"/>
      <c r="D965" s="130"/>
      <c r="E965" s="130"/>
      <c r="F965" s="130"/>
      <c r="G965" s="130"/>
      <c r="H965" s="130"/>
      <c r="I965" s="131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3"/>
      <c r="Z965" s="130"/>
      <c r="AA965" s="134"/>
      <c r="AB965" s="130"/>
      <c r="AC965" s="130"/>
      <c r="AD965" s="130"/>
      <c r="AE965" s="130"/>
    </row>
    <row r="966" spans="1:31" ht="15.75" customHeight="1" x14ac:dyDescent="0.3">
      <c r="A966" s="130"/>
      <c r="B966" s="130"/>
      <c r="C966" s="130"/>
      <c r="D966" s="130"/>
      <c r="E966" s="130"/>
      <c r="F966" s="130"/>
      <c r="G966" s="130"/>
      <c r="H966" s="130"/>
      <c r="I966" s="131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3"/>
      <c r="Z966" s="130"/>
      <c r="AA966" s="134"/>
      <c r="AB966" s="130"/>
      <c r="AC966" s="130"/>
      <c r="AD966" s="130"/>
      <c r="AE966" s="130"/>
    </row>
    <row r="967" spans="1:31" ht="15.75" customHeight="1" x14ac:dyDescent="0.3">
      <c r="A967" s="130"/>
      <c r="B967" s="130"/>
      <c r="C967" s="130"/>
      <c r="D967" s="130"/>
      <c r="E967" s="130"/>
      <c r="F967" s="130"/>
      <c r="G967" s="130"/>
      <c r="H967" s="130"/>
      <c r="I967" s="131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3"/>
      <c r="Z967" s="130"/>
      <c r="AA967" s="134"/>
      <c r="AB967" s="130"/>
      <c r="AC967" s="130"/>
      <c r="AD967" s="130"/>
      <c r="AE967" s="130"/>
    </row>
    <row r="968" spans="1:31" ht="15.75" customHeight="1" x14ac:dyDescent="0.3">
      <c r="A968" s="130"/>
      <c r="B968" s="130"/>
      <c r="C968" s="130"/>
      <c r="D968" s="130"/>
      <c r="E968" s="130"/>
      <c r="F968" s="130"/>
      <c r="G968" s="130"/>
      <c r="H968" s="130"/>
      <c r="I968" s="131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3"/>
      <c r="Z968" s="130"/>
      <c r="AA968" s="134"/>
      <c r="AB968" s="130"/>
      <c r="AC968" s="130"/>
      <c r="AD968" s="130"/>
      <c r="AE968" s="130"/>
    </row>
    <row r="969" spans="1:31" ht="15.75" customHeight="1" x14ac:dyDescent="0.3">
      <c r="A969" s="130"/>
      <c r="B969" s="130"/>
      <c r="C969" s="130"/>
      <c r="D969" s="130"/>
      <c r="E969" s="130"/>
      <c r="F969" s="130"/>
      <c r="G969" s="130"/>
      <c r="H969" s="130"/>
      <c r="I969" s="131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3"/>
      <c r="Z969" s="130"/>
      <c r="AA969" s="134"/>
      <c r="AB969" s="130"/>
      <c r="AC969" s="130"/>
      <c r="AD969" s="130"/>
      <c r="AE969" s="130"/>
    </row>
    <row r="970" spans="1:31" ht="15.75" customHeight="1" x14ac:dyDescent="0.3">
      <c r="A970" s="130"/>
      <c r="B970" s="130"/>
      <c r="C970" s="130"/>
      <c r="D970" s="130"/>
      <c r="E970" s="130"/>
      <c r="F970" s="130"/>
      <c r="G970" s="130"/>
      <c r="H970" s="130"/>
      <c r="I970" s="131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3"/>
      <c r="Z970" s="130"/>
      <c r="AA970" s="134"/>
      <c r="AB970" s="130"/>
      <c r="AC970" s="130"/>
      <c r="AD970" s="130"/>
      <c r="AE970" s="130"/>
    </row>
    <row r="971" spans="1:31" ht="15.75" customHeight="1" x14ac:dyDescent="0.3">
      <c r="A971" s="130"/>
      <c r="B971" s="130"/>
      <c r="C971" s="130"/>
      <c r="D971" s="130"/>
      <c r="E971" s="130"/>
      <c r="F971" s="130"/>
      <c r="G971" s="130"/>
      <c r="H971" s="130"/>
      <c r="I971" s="131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3"/>
      <c r="Z971" s="130"/>
      <c r="AA971" s="134"/>
      <c r="AB971" s="130"/>
      <c r="AC971" s="130"/>
      <c r="AD971" s="130"/>
      <c r="AE971" s="130"/>
    </row>
    <row r="972" spans="1:31" ht="15.75" customHeight="1" x14ac:dyDescent="0.3">
      <c r="A972" s="130"/>
      <c r="B972" s="130"/>
      <c r="C972" s="130"/>
      <c r="D972" s="130"/>
      <c r="E972" s="130"/>
      <c r="F972" s="130"/>
      <c r="G972" s="130"/>
      <c r="H972" s="130"/>
      <c r="I972" s="131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3"/>
      <c r="Z972" s="130"/>
      <c r="AA972" s="134"/>
      <c r="AB972" s="130"/>
      <c r="AC972" s="130"/>
      <c r="AD972" s="130"/>
      <c r="AE972" s="130"/>
    </row>
    <row r="973" spans="1:31" ht="15.75" customHeight="1" x14ac:dyDescent="0.3">
      <c r="A973" s="130"/>
      <c r="B973" s="130"/>
      <c r="C973" s="130"/>
      <c r="D973" s="130"/>
      <c r="E973" s="130"/>
      <c r="F973" s="130"/>
      <c r="G973" s="130"/>
      <c r="H973" s="130"/>
      <c r="I973" s="131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3"/>
      <c r="Z973" s="130"/>
      <c r="AA973" s="134"/>
      <c r="AB973" s="130"/>
      <c r="AC973" s="130"/>
      <c r="AD973" s="130"/>
      <c r="AE973" s="130"/>
    </row>
    <row r="974" spans="1:31" ht="15.75" customHeight="1" x14ac:dyDescent="0.3">
      <c r="A974" s="130"/>
      <c r="B974" s="130"/>
      <c r="C974" s="130"/>
      <c r="D974" s="130"/>
      <c r="E974" s="130"/>
      <c r="F974" s="130"/>
      <c r="G974" s="130"/>
      <c r="H974" s="130"/>
      <c r="I974" s="131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3"/>
      <c r="Z974" s="130"/>
      <c r="AA974" s="134"/>
      <c r="AB974" s="130"/>
      <c r="AC974" s="130"/>
      <c r="AD974" s="130"/>
      <c r="AE974" s="130"/>
    </row>
    <row r="975" spans="1:31" ht="15.75" customHeight="1" x14ac:dyDescent="0.3">
      <c r="A975" s="130"/>
      <c r="B975" s="130"/>
      <c r="C975" s="130"/>
      <c r="D975" s="130"/>
      <c r="E975" s="130"/>
      <c r="F975" s="130"/>
      <c r="G975" s="130"/>
      <c r="H975" s="130"/>
      <c r="I975" s="131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3"/>
      <c r="Z975" s="130"/>
      <c r="AA975" s="134"/>
      <c r="AB975" s="130"/>
      <c r="AC975" s="130"/>
      <c r="AD975" s="130"/>
      <c r="AE975" s="130"/>
    </row>
    <row r="976" spans="1:31" ht="15.75" customHeight="1" x14ac:dyDescent="0.3">
      <c r="A976" s="130"/>
      <c r="B976" s="130"/>
      <c r="C976" s="130"/>
      <c r="D976" s="130"/>
      <c r="E976" s="130"/>
      <c r="F976" s="130"/>
      <c r="G976" s="130"/>
      <c r="H976" s="130"/>
      <c r="I976" s="131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3"/>
      <c r="Z976" s="130"/>
      <c r="AA976" s="134"/>
      <c r="AB976" s="130"/>
      <c r="AC976" s="130"/>
      <c r="AD976" s="130"/>
      <c r="AE976" s="130"/>
    </row>
    <row r="977" spans="1:31" ht="15.75" customHeight="1" x14ac:dyDescent="0.3">
      <c r="A977" s="130"/>
      <c r="B977" s="130"/>
      <c r="C977" s="130"/>
      <c r="D977" s="130"/>
      <c r="E977" s="130"/>
      <c r="F977" s="130"/>
      <c r="G977" s="130"/>
      <c r="H977" s="130"/>
      <c r="I977" s="131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3"/>
      <c r="Z977" s="130"/>
      <c r="AA977" s="134"/>
      <c r="AB977" s="130"/>
      <c r="AC977" s="130"/>
      <c r="AD977" s="130"/>
      <c r="AE977" s="130"/>
    </row>
    <row r="978" spans="1:31" ht="15.75" customHeight="1" x14ac:dyDescent="0.3">
      <c r="A978" s="130"/>
      <c r="B978" s="130"/>
      <c r="C978" s="130"/>
      <c r="D978" s="130"/>
      <c r="E978" s="130"/>
      <c r="F978" s="130"/>
      <c r="G978" s="130"/>
      <c r="H978" s="130"/>
      <c r="I978" s="131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3"/>
      <c r="Z978" s="130"/>
      <c r="AA978" s="134"/>
      <c r="AB978" s="130"/>
      <c r="AC978" s="130"/>
      <c r="AD978" s="130"/>
      <c r="AE978" s="130"/>
    </row>
    <row r="979" spans="1:31" ht="15.75" customHeight="1" x14ac:dyDescent="0.3">
      <c r="A979" s="130"/>
      <c r="B979" s="130"/>
      <c r="C979" s="130"/>
      <c r="D979" s="130"/>
      <c r="E979" s="130"/>
      <c r="F979" s="130"/>
      <c r="G979" s="130"/>
      <c r="H979" s="130"/>
      <c r="I979" s="131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3"/>
      <c r="Z979" s="130"/>
      <c r="AA979" s="134"/>
      <c r="AB979" s="130"/>
      <c r="AC979" s="130"/>
      <c r="AD979" s="130"/>
      <c r="AE979" s="130"/>
    </row>
    <row r="980" spans="1:31" ht="15.75" customHeight="1" x14ac:dyDescent="0.3">
      <c r="A980" s="130"/>
      <c r="B980" s="130"/>
      <c r="C980" s="130"/>
      <c r="D980" s="130"/>
      <c r="E980" s="130"/>
      <c r="F980" s="130"/>
      <c r="G980" s="130"/>
      <c r="H980" s="130"/>
      <c r="I980" s="131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3"/>
      <c r="Z980" s="130"/>
      <c r="AA980" s="134"/>
      <c r="AB980" s="130"/>
      <c r="AC980" s="130"/>
      <c r="AD980" s="130"/>
      <c r="AE980" s="130"/>
    </row>
    <row r="981" spans="1:31" ht="15.75" customHeight="1" x14ac:dyDescent="0.3">
      <c r="A981" s="130"/>
      <c r="B981" s="130"/>
      <c r="C981" s="130"/>
      <c r="D981" s="130"/>
      <c r="E981" s="130"/>
      <c r="F981" s="130"/>
      <c r="G981" s="130"/>
      <c r="H981" s="130"/>
      <c r="I981" s="131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3"/>
      <c r="Z981" s="130"/>
      <c r="AA981" s="134"/>
      <c r="AB981" s="130"/>
      <c r="AC981" s="130"/>
      <c r="AD981" s="130"/>
      <c r="AE981" s="130"/>
    </row>
    <row r="982" spans="1:31" ht="15.75" customHeight="1" x14ac:dyDescent="0.3">
      <c r="A982" s="130"/>
      <c r="B982" s="130"/>
      <c r="C982" s="130"/>
      <c r="D982" s="130"/>
      <c r="E982" s="130"/>
      <c r="F982" s="130"/>
      <c r="G982" s="130"/>
      <c r="H982" s="130"/>
      <c r="I982" s="131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3"/>
      <c r="Z982" s="130"/>
      <c r="AA982" s="134"/>
      <c r="AB982" s="130"/>
      <c r="AC982" s="130"/>
      <c r="AD982" s="130"/>
      <c r="AE982" s="130"/>
    </row>
    <row r="983" spans="1:31" ht="15.75" customHeight="1" x14ac:dyDescent="0.3">
      <c r="A983" s="130"/>
      <c r="B983" s="130"/>
      <c r="C983" s="130"/>
      <c r="D983" s="130"/>
      <c r="E983" s="130"/>
      <c r="F983" s="130"/>
      <c r="G983" s="130"/>
      <c r="H983" s="130"/>
      <c r="I983" s="131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3"/>
      <c r="Z983" s="130"/>
      <c r="AA983" s="134"/>
      <c r="AB983" s="130"/>
      <c r="AC983" s="130"/>
      <c r="AD983" s="130"/>
      <c r="AE983" s="130"/>
    </row>
    <row r="984" spans="1:31" ht="15.75" customHeight="1" x14ac:dyDescent="0.3">
      <c r="A984" s="130"/>
      <c r="B984" s="130"/>
      <c r="C984" s="130"/>
      <c r="D984" s="130"/>
      <c r="E984" s="130"/>
      <c r="F984" s="130"/>
      <c r="G984" s="130"/>
      <c r="H984" s="130"/>
      <c r="I984" s="131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3"/>
      <c r="Z984" s="130"/>
      <c r="AA984" s="134"/>
      <c r="AB984" s="130"/>
      <c r="AC984" s="130"/>
      <c r="AD984" s="130"/>
      <c r="AE984" s="130"/>
    </row>
    <row r="985" spans="1:31" ht="15.75" customHeight="1" x14ac:dyDescent="0.3">
      <c r="A985" s="130"/>
      <c r="B985" s="130"/>
      <c r="C985" s="130"/>
      <c r="D985" s="130"/>
      <c r="E985" s="130"/>
      <c r="F985" s="130"/>
      <c r="G985" s="130"/>
      <c r="H985" s="130"/>
      <c r="I985" s="131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3"/>
      <c r="Z985" s="130"/>
      <c r="AA985" s="134"/>
      <c r="AB985" s="130"/>
      <c r="AC985" s="130"/>
      <c r="AD985" s="130"/>
      <c r="AE985" s="130"/>
    </row>
    <row r="986" spans="1:31" ht="15.75" customHeight="1" x14ac:dyDescent="0.3">
      <c r="A986" s="130"/>
      <c r="B986" s="130"/>
      <c r="C986" s="130"/>
      <c r="D986" s="130"/>
      <c r="E986" s="130"/>
      <c r="F986" s="130"/>
      <c r="G986" s="130"/>
      <c r="H986" s="130"/>
      <c r="I986" s="131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3"/>
      <c r="Z986" s="130"/>
      <c r="AA986" s="134"/>
      <c r="AB986" s="130"/>
      <c r="AC986" s="130"/>
      <c r="AD986" s="130"/>
      <c r="AE986" s="130"/>
    </row>
    <row r="987" spans="1:31" ht="15.75" customHeight="1" x14ac:dyDescent="0.3">
      <c r="A987" s="130"/>
      <c r="B987" s="130"/>
      <c r="C987" s="130"/>
      <c r="D987" s="130"/>
      <c r="E987" s="130"/>
      <c r="F987" s="130"/>
      <c r="G987" s="130"/>
      <c r="H987" s="130"/>
      <c r="I987" s="131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3"/>
      <c r="Z987" s="130"/>
      <c r="AA987" s="134"/>
      <c r="AB987" s="130"/>
      <c r="AC987" s="130"/>
      <c r="AD987" s="130"/>
      <c r="AE987" s="130"/>
    </row>
    <row r="988" spans="1:31" ht="15.75" customHeight="1" x14ac:dyDescent="0.3">
      <c r="A988" s="130"/>
      <c r="B988" s="130"/>
      <c r="C988" s="130"/>
      <c r="D988" s="130"/>
      <c r="E988" s="130"/>
      <c r="F988" s="130"/>
      <c r="G988" s="130"/>
      <c r="H988" s="130"/>
      <c r="I988" s="131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3"/>
      <c r="Z988" s="130"/>
      <c r="AA988" s="134"/>
      <c r="AB988" s="130"/>
      <c r="AC988" s="130"/>
      <c r="AD988" s="130"/>
      <c r="AE988" s="130"/>
    </row>
    <row r="989" spans="1:31" ht="15.75" customHeight="1" x14ac:dyDescent="0.3">
      <c r="A989" s="130"/>
      <c r="B989" s="130"/>
      <c r="C989" s="130"/>
      <c r="D989" s="130"/>
      <c r="E989" s="130"/>
      <c r="F989" s="130"/>
      <c r="G989" s="130"/>
      <c r="H989" s="130"/>
      <c r="I989" s="131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3"/>
      <c r="Z989" s="130"/>
      <c r="AA989" s="134"/>
      <c r="AB989" s="130"/>
      <c r="AC989" s="130"/>
      <c r="AD989" s="130"/>
      <c r="AE989" s="130"/>
    </row>
    <row r="990" spans="1:31" ht="15.75" customHeight="1" x14ac:dyDescent="0.3">
      <c r="A990" s="130"/>
      <c r="B990" s="130"/>
      <c r="C990" s="130"/>
      <c r="D990" s="130"/>
      <c r="E990" s="130"/>
      <c r="F990" s="130"/>
      <c r="G990" s="130"/>
      <c r="H990" s="130"/>
      <c r="I990" s="131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3"/>
      <c r="Z990" s="130"/>
      <c r="AA990" s="134"/>
      <c r="AB990" s="130"/>
      <c r="AC990" s="130"/>
      <c r="AD990" s="130"/>
      <c r="AE990" s="130"/>
    </row>
    <row r="991" spans="1:31" ht="15.75" customHeight="1" x14ac:dyDescent="0.3">
      <c r="A991" s="130"/>
      <c r="B991" s="130"/>
      <c r="C991" s="130"/>
      <c r="D991" s="130"/>
      <c r="E991" s="130"/>
      <c r="F991" s="130"/>
      <c r="G991" s="130"/>
      <c r="H991" s="130"/>
      <c r="I991" s="131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3"/>
      <c r="Z991" s="130"/>
      <c r="AA991" s="134"/>
      <c r="AB991" s="130"/>
      <c r="AC991" s="130"/>
      <c r="AD991" s="130"/>
      <c r="AE991" s="130"/>
    </row>
    <row r="992" spans="1:31" ht="15.75" customHeight="1" x14ac:dyDescent="0.3">
      <c r="A992" s="130"/>
      <c r="B992" s="130"/>
      <c r="C992" s="130"/>
      <c r="D992" s="130"/>
      <c r="E992" s="130"/>
      <c r="F992" s="130"/>
      <c r="G992" s="130"/>
      <c r="H992" s="130"/>
      <c r="I992" s="131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3"/>
      <c r="Z992" s="130"/>
      <c r="AA992" s="134"/>
      <c r="AB992" s="130"/>
      <c r="AC992" s="130"/>
      <c r="AD992" s="130"/>
      <c r="AE992" s="130"/>
    </row>
    <row r="993" spans="1:31" ht="15.75" customHeight="1" x14ac:dyDescent="0.3">
      <c r="A993" s="130"/>
      <c r="B993" s="130"/>
      <c r="C993" s="130"/>
      <c r="D993" s="130"/>
      <c r="E993" s="130"/>
      <c r="F993" s="130"/>
      <c r="G993" s="130"/>
      <c r="H993" s="130"/>
      <c r="I993" s="131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3"/>
      <c r="Z993" s="130"/>
      <c r="AA993" s="134"/>
      <c r="AB993" s="130"/>
      <c r="AC993" s="130"/>
      <c r="AD993" s="130"/>
      <c r="AE993" s="130"/>
    </row>
    <row r="994" spans="1:31" ht="15.75" customHeight="1" x14ac:dyDescent="0.3">
      <c r="A994" s="130"/>
      <c r="B994" s="130"/>
      <c r="C994" s="130"/>
      <c r="D994" s="130"/>
      <c r="E994" s="130"/>
      <c r="F994" s="130"/>
      <c r="G994" s="130"/>
      <c r="H994" s="130"/>
      <c r="I994" s="131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3"/>
      <c r="Z994" s="130"/>
      <c r="AA994" s="134"/>
      <c r="AB994" s="130"/>
      <c r="AC994" s="130"/>
      <c r="AD994" s="130"/>
      <c r="AE994" s="130"/>
    </row>
    <row r="995" spans="1:31" ht="15.75" customHeight="1" x14ac:dyDescent="0.3">
      <c r="A995" s="130"/>
      <c r="B995" s="130"/>
      <c r="C995" s="130"/>
      <c r="D995" s="130"/>
      <c r="E995" s="130"/>
      <c r="F995" s="130"/>
      <c r="G995" s="130"/>
      <c r="H995" s="130"/>
      <c r="I995" s="131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3"/>
      <c r="Z995" s="130"/>
      <c r="AA995" s="134"/>
      <c r="AB995" s="130"/>
      <c r="AC995" s="130"/>
      <c r="AD995" s="130"/>
      <c r="AE995" s="130"/>
    </row>
    <row r="996" spans="1:31" ht="15.75" customHeight="1" x14ac:dyDescent="0.3">
      <c r="A996" s="130"/>
      <c r="B996" s="130"/>
      <c r="C996" s="130"/>
      <c r="D996" s="130"/>
      <c r="E996" s="130"/>
      <c r="F996" s="130"/>
      <c r="G996" s="130"/>
      <c r="H996" s="130"/>
      <c r="I996" s="131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3"/>
      <c r="Z996" s="130"/>
      <c r="AA996" s="134"/>
      <c r="AB996" s="130"/>
      <c r="AC996" s="130"/>
      <c r="AD996" s="130"/>
      <c r="AE996" s="130"/>
    </row>
    <row r="997" spans="1:31" ht="15.75" customHeight="1" x14ac:dyDescent="0.3">
      <c r="A997" s="130"/>
      <c r="B997" s="130"/>
      <c r="C997" s="130"/>
      <c r="D997" s="130"/>
      <c r="E997" s="130"/>
      <c r="F997" s="130"/>
      <c r="G997" s="130"/>
      <c r="H997" s="130"/>
      <c r="I997" s="131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3"/>
      <c r="Z997" s="130"/>
      <c r="AA997" s="134"/>
      <c r="AB997" s="130"/>
      <c r="AC997" s="130"/>
      <c r="AD997" s="130"/>
      <c r="AE997" s="130"/>
    </row>
    <row r="998" spans="1:31" ht="15.75" customHeight="1" x14ac:dyDescent="0.3">
      <c r="A998" s="130"/>
      <c r="B998" s="130"/>
      <c r="C998" s="130"/>
      <c r="D998" s="130"/>
      <c r="E998" s="130"/>
      <c r="F998" s="130"/>
      <c r="G998" s="130"/>
      <c r="H998" s="130"/>
      <c r="I998" s="131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3"/>
      <c r="Z998" s="130"/>
      <c r="AA998" s="134"/>
      <c r="AB998" s="130"/>
      <c r="AC998" s="130"/>
      <c r="AD998" s="130"/>
      <c r="AE998" s="130"/>
    </row>
    <row r="999" spans="1:31" ht="15.75" customHeight="1" x14ac:dyDescent="0.3">
      <c r="A999" s="130"/>
      <c r="B999" s="130"/>
      <c r="C999" s="130"/>
      <c r="D999" s="130"/>
      <c r="E999" s="130"/>
      <c r="F999" s="130"/>
      <c r="G999" s="130"/>
      <c r="H999" s="130"/>
      <c r="I999" s="131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3"/>
      <c r="Z999" s="130"/>
      <c r="AA999" s="134"/>
      <c r="AB999" s="130"/>
      <c r="AC999" s="130"/>
      <c r="AD999" s="130"/>
      <c r="AE999" s="130"/>
    </row>
    <row r="1000" spans="1:31" ht="15.75" customHeight="1" x14ac:dyDescent="0.3">
      <c r="A1000" s="130"/>
      <c r="B1000" s="130"/>
      <c r="C1000" s="130"/>
      <c r="D1000" s="130"/>
      <c r="E1000" s="130"/>
      <c r="F1000" s="130"/>
      <c r="G1000" s="130"/>
      <c r="H1000" s="130"/>
      <c r="I1000" s="131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3"/>
      <c r="Z1000" s="130"/>
      <c r="AA1000" s="134"/>
      <c r="AB1000" s="130"/>
      <c r="AC1000" s="130"/>
      <c r="AD1000" s="130"/>
      <c r="AE1000" s="130"/>
    </row>
    <row r="1001" spans="1:31" ht="15.75" customHeight="1" x14ac:dyDescent="0.3">
      <c r="A1001" s="130"/>
      <c r="B1001" s="130"/>
      <c r="C1001" s="130"/>
      <c r="D1001" s="130"/>
      <c r="E1001" s="130"/>
      <c r="F1001" s="130"/>
      <c r="G1001" s="130"/>
      <c r="H1001" s="130"/>
      <c r="I1001" s="131"/>
      <c r="J1001" s="130"/>
      <c r="K1001" s="130"/>
      <c r="L1001" s="130"/>
      <c r="M1001" s="130"/>
      <c r="N1001" s="130"/>
      <c r="O1001" s="130"/>
      <c r="P1001" s="130"/>
      <c r="Q1001" s="130"/>
      <c r="R1001" s="130"/>
      <c r="S1001" s="130"/>
      <c r="T1001" s="130"/>
      <c r="U1001" s="130"/>
      <c r="V1001" s="130"/>
      <c r="W1001" s="130"/>
      <c r="X1001" s="130"/>
      <c r="Y1001" s="133"/>
      <c r="Z1001" s="130"/>
      <c r="AA1001" s="134"/>
      <c r="AB1001" s="130"/>
      <c r="AC1001" s="130"/>
      <c r="AD1001" s="130"/>
      <c r="AE1001" s="130"/>
    </row>
    <row r="1002" spans="1:31" ht="15.75" customHeight="1" x14ac:dyDescent="0.3">
      <c r="A1002" s="130"/>
      <c r="B1002" s="130"/>
      <c r="C1002" s="130"/>
      <c r="D1002" s="130"/>
      <c r="E1002" s="130"/>
      <c r="F1002" s="130"/>
      <c r="G1002" s="130"/>
      <c r="H1002" s="130"/>
      <c r="I1002" s="131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30"/>
      <c r="U1002" s="130"/>
      <c r="V1002" s="130"/>
      <c r="W1002" s="130"/>
      <c r="X1002" s="130"/>
      <c r="Y1002" s="133"/>
      <c r="Z1002" s="130"/>
      <c r="AA1002" s="134"/>
      <c r="AB1002" s="130"/>
      <c r="AC1002" s="130"/>
      <c r="AD1002" s="130"/>
      <c r="AE1002" s="130"/>
    </row>
    <row r="1003" spans="1:31" ht="15.75" customHeight="1" x14ac:dyDescent="0.3">
      <c r="A1003" s="130"/>
      <c r="B1003" s="130"/>
      <c r="C1003" s="130"/>
      <c r="D1003" s="130"/>
      <c r="E1003" s="130"/>
      <c r="F1003" s="130"/>
      <c r="G1003" s="130"/>
      <c r="H1003" s="130"/>
      <c r="I1003" s="131"/>
      <c r="J1003" s="130"/>
      <c r="K1003" s="130"/>
      <c r="L1003" s="130"/>
      <c r="M1003" s="130"/>
      <c r="N1003" s="130"/>
      <c r="O1003" s="130"/>
      <c r="P1003" s="130"/>
      <c r="Q1003" s="130"/>
      <c r="R1003" s="130"/>
      <c r="S1003" s="130"/>
      <c r="T1003" s="130"/>
      <c r="U1003" s="130"/>
      <c r="V1003" s="130"/>
      <c r="W1003" s="130"/>
      <c r="X1003" s="130"/>
      <c r="Y1003" s="133"/>
      <c r="Z1003" s="130"/>
      <c r="AA1003" s="134"/>
      <c r="AB1003" s="130"/>
      <c r="AC1003" s="130"/>
      <c r="AD1003" s="130"/>
      <c r="AE1003" s="130"/>
    </row>
    <row r="1004" spans="1:31" ht="15.75" customHeight="1" x14ac:dyDescent="0.3">
      <c r="A1004" s="130"/>
      <c r="B1004" s="130"/>
      <c r="C1004" s="130"/>
      <c r="D1004" s="130"/>
      <c r="E1004" s="130"/>
      <c r="F1004" s="130"/>
      <c r="G1004" s="130"/>
      <c r="H1004" s="130"/>
      <c r="I1004" s="131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30"/>
      <c r="U1004" s="130"/>
      <c r="V1004" s="130"/>
      <c r="W1004" s="130"/>
      <c r="X1004" s="130"/>
      <c r="Y1004" s="133"/>
      <c r="Z1004" s="130"/>
      <c r="AA1004" s="134"/>
      <c r="AB1004" s="130"/>
      <c r="AC1004" s="130"/>
      <c r="AD1004" s="130"/>
      <c r="AE1004" s="130"/>
    </row>
    <row r="1005" spans="1:31" ht="15.75" customHeight="1" x14ac:dyDescent="0.3">
      <c r="A1005" s="130"/>
      <c r="B1005" s="130"/>
      <c r="C1005" s="130"/>
      <c r="D1005" s="130"/>
      <c r="E1005" s="130"/>
      <c r="F1005" s="130"/>
      <c r="G1005" s="130"/>
      <c r="H1005" s="130"/>
      <c r="I1005" s="131"/>
      <c r="J1005" s="130"/>
      <c r="K1005" s="130"/>
      <c r="L1005" s="130"/>
      <c r="M1005" s="130"/>
      <c r="N1005" s="130"/>
      <c r="O1005" s="130"/>
      <c r="P1005" s="130"/>
      <c r="Q1005" s="130"/>
      <c r="R1005" s="130"/>
      <c r="S1005" s="130"/>
      <c r="T1005" s="130"/>
      <c r="U1005" s="130"/>
      <c r="V1005" s="130"/>
      <c r="W1005" s="130"/>
      <c r="X1005" s="130"/>
      <c r="Y1005" s="133"/>
      <c r="Z1005" s="130"/>
      <c r="AA1005" s="134"/>
      <c r="AB1005" s="130"/>
      <c r="AC1005" s="130"/>
      <c r="AD1005" s="130"/>
      <c r="AE1005" s="130"/>
    </row>
    <row r="1006" spans="1:31" ht="15.75" customHeight="1" x14ac:dyDescent="0.3">
      <c r="A1006" s="130"/>
      <c r="B1006" s="130"/>
      <c r="C1006" s="130"/>
      <c r="D1006" s="130"/>
      <c r="E1006" s="130"/>
      <c r="F1006" s="130"/>
      <c r="G1006" s="130"/>
      <c r="H1006" s="130"/>
      <c r="I1006" s="131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30"/>
      <c r="U1006" s="130"/>
      <c r="V1006" s="130"/>
      <c r="W1006" s="130"/>
      <c r="X1006" s="130"/>
      <c r="Y1006" s="133"/>
      <c r="Z1006" s="130"/>
      <c r="AA1006" s="134"/>
      <c r="AB1006" s="130"/>
      <c r="AC1006" s="130"/>
      <c r="AD1006" s="130"/>
      <c r="AE1006" s="130"/>
    </row>
    <row r="1007" spans="1:31" ht="15.75" customHeight="1" x14ac:dyDescent="0.3">
      <c r="A1007" s="130"/>
      <c r="B1007" s="130"/>
      <c r="C1007" s="130"/>
      <c r="D1007" s="130"/>
      <c r="E1007" s="130"/>
      <c r="F1007" s="130"/>
      <c r="G1007" s="130"/>
      <c r="H1007" s="130"/>
      <c r="I1007" s="131"/>
      <c r="J1007" s="130"/>
      <c r="K1007" s="130"/>
      <c r="L1007" s="130"/>
      <c r="M1007" s="130"/>
      <c r="N1007" s="130"/>
      <c r="O1007" s="130"/>
      <c r="P1007" s="130"/>
      <c r="Q1007" s="130"/>
      <c r="R1007" s="130"/>
      <c r="S1007" s="130"/>
      <c r="T1007" s="130"/>
      <c r="U1007" s="130"/>
      <c r="V1007" s="130"/>
      <c r="W1007" s="130"/>
      <c r="X1007" s="130"/>
      <c r="Y1007" s="133"/>
      <c r="Z1007" s="130"/>
      <c r="AA1007" s="134"/>
      <c r="AB1007" s="130"/>
      <c r="AC1007" s="130"/>
      <c r="AD1007" s="130"/>
      <c r="AE1007" s="130"/>
    </row>
    <row r="1008" spans="1:31" ht="15.75" customHeight="1" x14ac:dyDescent="0.3">
      <c r="A1008" s="130"/>
      <c r="B1008" s="130"/>
      <c r="C1008" s="130"/>
      <c r="D1008" s="130"/>
      <c r="E1008" s="130"/>
      <c r="F1008" s="130"/>
      <c r="G1008" s="130"/>
      <c r="H1008" s="130"/>
      <c r="I1008" s="131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30"/>
      <c r="U1008" s="130"/>
      <c r="V1008" s="130"/>
      <c r="W1008" s="130"/>
      <c r="X1008" s="130"/>
      <c r="Y1008" s="133"/>
      <c r="Z1008" s="130"/>
      <c r="AA1008" s="134"/>
      <c r="AB1008" s="130"/>
      <c r="AC1008" s="130"/>
      <c r="AD1008" s="130"/>
      <c r="AE1008" s="130"/>
    </row>
    <row r="1009" spans="1:31" ht="15.75" customHeight="1" x14ac:dyDescent="0.3">
      <c r="A1009" s="130"/>
      <c r="B1009" s="130"/>
      <c r="C1009" s="130"/>
      <c r="D1009" s="130"/>
      <c r="E1009" s="130"/>
      <c r="F1009" s="130"/>
      <c r="G1009" s="130"/>
      <c r="H1009" s="130"/>
      <c r="I1009" s="131"/>
      <c r="J1009" s="130"/>
      <c r="K1009" s="130"/>
      <c r="L1009" s="130"/>
      <c r="M1009" s="130"/>
      <c r="N1009" s="130"/>
      <c r="O1009" s="130"/>
      <c r="P1009" s="130"/>
      <c r="Q1009" s="130"/>
      <c r="R1009" s="130"/>
      <c r="S1009" s="130"/>
      <c r="T1009" s="130"/>
      <c r="U1009" s="130"/>
      <c r="V1009" s="130"/>
      <c r="W1009" s="130"/>
      <c r="X1009" s="130"/>
      <c r="Y1009" s="133"/>
      <c r="Z1009" s="130"/>
      <c r="AA1009" s="134"/>
      <c r="AB1009" s="130"/>
      <c r="AC1009" s="130"/>
      <c r="AD1009" s="130"/>
      <c r="AE1009" s="130"/>
    </row>
    <row r="1010" spans="1:31" ht="15.75" customHeight="1" x14ac:dyDescent="0.3">
      <c r="A1010" s="130"/>
      <c r="B1010" s="130"/>
      <c r="C1010" s="130"/>
      <c r="D1010" s="130"/>
      <c r="E1010" s="130"/>
      <c r="F1010" s="130"/>
      <c r="G1010" s="130"/>
      <c r="H1010" s="130"/>
      <c r="I1010" s="131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30"/>
      <c r="U1010" s="130"/>
      <c r="V1010" s="130"/>
      <c r="W1010" s="130"/>
      <c r="X1010" s="130"/>
      <c r="Y1010" s="133"/>
      <c r="Z1010" s="130"/>
      <c r="AA1010" s="134"/>
      <c r="AB1010" s="130"/>
      <c r="AC1010" s="130"/>
      <c r="AD1010" s="130"/>
      <c r="AE1010" s="130"/>
    </row>
    <row r="1011" spans="1:31" ht="15.75" customHeight="1" x14ac:dyDescent="0.3">
      <c r="A1011" s="130"/>
      <c r="B1011" s="130"/>
      <c r="C1011" s="130"/>
      <c r="D1011" s="130"/>
      <c r="E1011" s="130"/>
      <c r="F1011" s="130"/>
      <c r="G1011" s="130"/>
      <c r="H1011" s="130"/>
      <c r="I1011" s="131"/>
      <c r="J1011" s="130"/>
      <c r="K1011" s="130"/>
      <c r="L1011" s="130"/>
      <c r="M1011" s="130"/>
      <c r="N1011" s="130"/>
      <c r="O1011" s="130"/>
      <c r="P1011" s="130"/>
      <c r="Q1011" s="130"/>
      <c r="R1011" s="130"/>
      <c r="S1011" s="130"/>
      <c r="T1011" s="130"/>
      <c r="U1011" s="130"/>
      <c r="V1011" s="130"/>
      <c r="W1011" s="130"/>
      <c r="X1011" s="130"/>
      <c r="Y1011" s="133"/>
      <c r="Z1011" s="130"/>
      <c r="AA1011" s="134"/>
      <c r="AB1011" s="130"/>
      <c r="AC1011" s="130"/>
      <c r="AD1011" s="130"/>
      <c r="AE1011" s="130"/>
    </row>
    <row r="1012" spans="1:31" ht="15.75" customHeight="1" x14ac:dyDescent="0.3">
      <c r="A1012" s="130"/>
      <c r="B1012" s="130"/>
      <c r="C1012" s="130"/>
      <c r="D1012" s="130"/>
      <c r="E1012" s="130"/>
      <c r="F1012" s="130"/>
      <c r="G1012" s="130"/>
      <c r="H1012" s="130"/>
      <c r="I1012" s="131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30"/>
      <c r="U1012" s="130"/>
      <c r="V1012" s="130"/>
      <c r="W1012" s="130"/>
      <c r="X1012" s="130"/>
      <c r="Y1012" s="133"/>
      <c r="Z1012" s="130"/>
      <c r="AA1012" s="134"/>
      <c r="AB1012" s="130"/>
      <c r="AC1012" s="130"/>
      <c r="AD1012" s="130"/>
      <c r="AE1012" s="130"/>
    </row>
    <row r="1013" spans="1:31" ht="15.75" customHeight="1" x14ac:dyDescent="0.3">
      <c r="A1013" s="130"/>
      <c r="B1013" s="130"/>
      <c r="C1013" s="130"/>
      <c r="D1013" s="130"/>
      <c r="E1013" s="130"/>
      <c r="F1013" s="130"/>
      <c r="G1013" s="130"/>
      <c r="H1013" s="130"/>
      <c r="I1013" s="131"/>
      <c r="J1013" s="130"/>
      <c r="K1013" s="130"/>
      <c r="L1013" s="130"/>
      <c r="M1013" s="130"/>
      <c r="N1013" s="130"/>
      <c r="O1013" s="130"/>
      <c r="P1013" s="130"/>
      <c r="Q1013" s="130"/>
      <c r="R1013" s="130"/>
      <c r="S1013" s="130"/>
      <c r="T1013" s="130"/>
      <c r="U1013" s="130"/>
      <c r="V1013" s="130"/>
      <c r="W1013" s="130"/>
      <c r="X1013" s="130"/>
      <c r="Y1013" s="133"/>
      <c r="Z1013" s="130"/>
      <c r="AA1013" s="134"/>
      <c r="AB1013" s="130"/>
      <c r="AC1013" s="130"/>
      <c r="AD1013" s="130"/>
      <c r="AE1013" s="130"/>
    </row>
    <row r="1014" spans="1:31" ht="15.75" customHeight="1" x14ac:dyDescent="0.3">
      <c r="A1014" s="130"/>
      <c r="B1014" s="130"/>
      <c r="C1014" s="130"/>
      <c r="D1014" s="130"/>
      <c r="E1014" s="130"/>
      <c r="F1014" s="130"/>
      <c r="G1014" s="130"/>
      <c r="H1014" s="130"/>
      <c r="I1014" s="131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30"/>
      <c r="U1014" s="130"/>
      <c r="V1014" s="130"/>
      <c r="W1014" s="130"/>
      <c r="X1014" s="130"/>
      <c r="Y1014" s="133"/>
      <c r="Z1014" s="130"/>
      <c r="AA1014" s="134"/>
      <c r="AB1014" s="130"/>
      <c r="AC1014" s="130"/>
      <c r="AD1014" s="130"/>
      <c r="AE1014" s="130"/>
    </row>
    <row r="1015" spans="1:31" ht="15.75" customHeight="1" x14ac:dyDescent="0.3">
      <c r="A1015" s="130"/>
      <c r="B1015" s="130"/>
      <c r="C1015" s="130"/>
      <c r="D1015" s="130"/>
      <c r="E1015" s="130"/>
      <c r="F1015" s="130"/>
      <c r="G1015" s="130"/>
      <c r="H1015" s="130"/>
      <c r="I1015" s="131"/>
      <c r="J1015" s="130"/>
      <c r="K1015" s="130"/>
      <c r="L1015" s="130"/>
      <c r="M1015" s="130"/>
      <c r="N1015" s="130"/>
      <c r="O1015" s="130"/>
      <c r="P1015" s="130"/>
      <c r="Q1015" s="130"/>
      <c r="R1015" s="130"/>
      <c r="S1015" s="130"/>
      <c r="T1015" s="130"/>
      <c r="U1015" s="130"/>
      <c r="V1015" s="130"/>
      <c r="W1015" s="130"/>
      <c r="X1015" s="130"/>
      <c r="Y1015" s="133"/>
      <c r="Z1015" s="130"/>
      <c r="AA1015" s="134"/>
      <c r="AB1015" s="130"/>
      <c r="AC1015" s="130"/>
      <c r="AD1015" s="130"/>
      <c r="AE1015" s="130"/>
    </row>
    <row r="1016" spans="1:31" ht="15.75" customHeight="1" x14ac:dyDescent="0.3">
      <c r="A1016" s="130"/>
      <c r="B1016" s="130"/>
      <c r="C1016" s="130"/>
      <c r="D1016" s="130"/>
      <c r="E1016" s="130"/>
      <c r="F1016" s="130"/>
      <c r="G1016" s="130"/>
      <c r="H1016" s="130"/>
      <c r="I1016" s="131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30"/>
      <c r="U1016" s="130"/>
      <c r="V1016" s="130"/>
      <c r="W1016" s="130"/>
      <c r="X1016" s="130"/>
      <c r="Y1016" s="133"/>
      <c r="Z1016" s="130"/>
      <c r="AA1016" s="134"/>
      <c r="AB1016" s="130"/>
      <c r="AC1016" s="130"/>
      <c r="AD1016" s="130"/>
      <c r="AE1016" s="130"/>
    </row>
    <row r="1017" spans="1:31" ht="15.75" customHeight="1" x14ac:dyDescent="0.3">
      <c r="A1017" s="130"/>
      <c r="B1017" s="130"/>
      <c r="C1017" s="130"/>
      <c r="D1017" s="130"/>
      <c r="E1017" s="130"/>
      <c r="F1017" s="130"/>
      <c r="G1017" s="130"/>
      <c r="H1017" s="130"/>
      <c r="I1017" s="131"/>
      <c r="J1017" s="130"/>
      <c r="K1017" s="130"/>
      <c r="L1017" s="130"/>
      <c r="M1017" s="130"/>
      <c r="N1017" s="130"/>
      <c r="O1017" s="130"/>
      <c r="P1017" s="130"/>
      <c r="Q1017" s="130"/>
      <c r="R1017" s="130"/>
      <c r="S1017" s="130"/>
      <c r="T1017" s="130"/>
      <c r="U1017" s="130"/>
      <c r="V1017" s="130"/>
      <c r="W1017" s="130"/>
      <c r="X1017" s="130"/>
      <c r="Y1017" s="133"/>
      <c r="Z1017" s="130"/>
      <c r="AA1017" s="134"/>
      <c r="AB1017" s="130"/>
      <c r="AC1017" s="130"/>
      <c r="AD1017" s="130"/>
      <c r="AE1017" s="130"/>
    </row>
    <row r="1018" spans="1:31" ht="15.75" customHeight="1" x14ac:dyDescent="0.3">
      <c r="A1018" s="130"/>
      <c r="B1018" s="130"/>
      <c r="C1018" s="130"/>
      <c r="D1018" s="130"/>
      <c r="E1018" s="130"/>
      <c r="F1018" s="130"/>
      <c r="G1018" s="130"/>
      <c r="H1018" s="130"/>
      <c r="I1018" s="131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30"/>
      <c r="U1018" s="130"/>
      <c r="V1018" s="130"/>
      <c r="W1018" s="130"/>
      <c r="X1018" s="130"/>
      <c r="Y1018" s="133"/>
      <c r="Z1018" s="130"/>
      <c r="AA1018" s="134"/>
      <c r="AB1018" s="130"/>
      <c r="AC1018" s="130"/>
      <c r="AD1018" s="130"/>
      <c r="AE1018" s="130"/>
    </row>
    <row r="1019" spans="1:31" ht="15.75" customHeight="1" x14ac:dyDescent="0.3">
      <c r="A1019" s="130"/>
      <c r="B1019" s="130"/>
      <c r="C1019" s="130"/>
      <c r="D1019" s="130"/>
      <c r="E1019" s="130"/>
      <c r="F1019" s="130"/>
      <c r="G1019" s="130"/>
      <c r="H1019" s="130"/>
      <c r="I1019" s="131"/>
      <c r="J1019" s="130"/>
      <c r="K1019" s="130"/>
      <c r="L1019" s="130"/>
      <c r="M1019" s="130"/>
      <c r="N1019" s="130"/>
      <c r="O1019" s="130"/>
      <c r="P1019" s="130"/>
      <c r="Q1019" s="130"/>
      <c r="R1019" s="130"/>
      <c r="S1019" s="130"/>
      <c r="T1019" s="130"/>
      <c r="U1019" s="130"/>
      <c r="V1019" s="130"/>
      <c r="W1019" s="130"/>
      <c r="X1019" s="130"/>
      <c r="Y1019" s="133"/>
      <c r="Z1019" s="130"/>
      <c r="AA1019" s="134"/>
      <c r="AB1019" s="130"/>
      <c r="AC1019" s="130"/>
      <c r="AD1019" s="130"/>
      <c r="AE1019" s="130"/>
    </row>
    <row r="1020" spans="1:31" ht="15.75" customHeight="1" x14ac:dyDescent="0.3">
      <c r="A1020" s="130"/>
      <c r="B1020" s="130"/>
      <c r="C1020" s="130"/>
      <c r="D1020" s="130"/>
      <c r="E1020" s="130"/>
      <c r="F1020" s="130"/>
      <c r="G1020" s="130"/>
      <c r="H1020" s="130"/>
      <c r="I1020" s="131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30"/>
      <c r="U1020" s="130"/>
      <c r="V1020" s="130"/>
      <c r="W1020" s="130"/>
      <c r="X1020" s="130"/>
      <c r="Y1020" s="133"/>
      <c r="Z1020" s="130"/>
      <c r="AA1020" s="134"/>
      <c r="AB1020" s="130"/>
      <c r="AC1020" s="130"/>
      <c r="AD1020" s="130"/>
      <c r="AE1020" s="130"/>
    </row>
    <row r="1021" spans="1:31" ht="15.75" customHeight="1" x14ac:dyDescent="0.3">
      <c r="A1021" s="130"/>
      <c r="B1021" s="130"/>
      <c r="C1021" s="130"/>
      <c r="D1021" s="130"/>
      <c r="E1021" s="130"/>
      <c r="F1021" s="130"/>
      <c r="G1021" s="130"/>
      <c r="H1021" s="130"/>
      <c r="I1021" s="131"/>
      <c r="J1021" s="130"/>
      <c r="K1021" s="130"/>
      <c r="L1021" s="130"/>
      <c r="M1021" s="130"/>
      <c r="N1021" s="130"/>
      <c r="O1021" s="130"/>
      <c r="P1021" s="130"/>
      <c r="Q1021" s="130"/>
      <c r="R1021" s="130"/>
      <c r="S1021" s="130"/>
      <c r="T1021" s="130"/>
      <c r="U1021" s="130"/>
      <c r="V1021" s="130"/>
      <c r="W1021" s="130"/>
      <c r="X1021" s="130"/>
      <c r="Y1021" s="133"/>
      <c r="Z1021" s="130"/>
      <c r="AA1021" s="134"/>
      <c r="AB1021" s="130"/>
      <c r="AC1021" s="130"/>
      <c r="AD1021" s="130"/>
      <c r="AE1021" s="130"/>
    </row>
    <row r="1022" spans="1:31" ht="15.75" customHeight="1" x14ac:dyDescent="0.3">
      <c r="A1022" s="130"/>
      <c r="B1022" s="130"/>
      <c r="C1022" s="130"/>
      <c r="D1022" s="130"/>
      <c r="E1022" s="130"/>
      <c r="F1022" s="130"/>
      <c r="G1022" s="130"/>
      <c r="H1022" s="130"/>
      <c r="I1022" s="131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30"/>
      <c r="U1022" s="130"/>
      <c r="V1022" s="130"/>
      <c r="W1022" s="130"/>
      <c r="X1022" s="130"/>
      <c r="Y1022" s="133"/>
      <c r="Z1022" s="130"/>
      <c r="AA1022" s="134"/>
      <c r="AB1022" s="130"/>
      <c r="AC1022" s="130"/>
      <c r="AD1022" s="130"/>
      <c r="AE1022" s="130"/>
    </row>
    <row r="1023" spans="1:31" ht="15.75" customHeight="1" x14ac:dyDescent="0.3">
      <c r="A1023" s="130"/>
      <c r="B1023" s="130"/>
      <c r="C1023" s="130"/>
      <c r="D1023" s="130"/>
      <c r="E1023" s="130"/>
      <c r="F1023" s="130"/>
      <c r="G1023" s="130"/>
      <c r="H1023" s="130"/>
      <c r="I1023" s="131"/>
      <c r="J1023" s="130"/>
      <c r="K1023" s="130"/>
      <c r="L1023" s="130"/>
      <c r="M1023" s="130"/>
      <c r="N1023" s="130"/>
      <c r="O1023" s="130"/>
      <c r="P1023" s="130"/>
      <c r="Q1023" s="130"/>
      <c r="R1023" s="130"/>
      <c r="S1023" s="130"/>
      <c r="T1023" s="130"/>
      <c r="U1023" s="130"/>
      <c r="V1023" s="130"/>
      <c r="W1023" s="130"/>
      <c r="X1023" s="130"/>
      <c r="Y1023" s="133"/>
      <c r="Z1023" s="130"/>
      <c r="AA1023" s="134"/>
      <c r="AB1023" s="130"/>
      <c r="AC1023" s="130"/>
      <c r="AD1023" s="130"/>
      <c r="AE1023" s="130"/>
    </row>
    <row r="1024" spans="1:31" ht="15.75" customHeight="1" x14ac:dyDescent="0.3">
      <c r="A1024" s="130"/>
      <c r="B1024" s="130"/>
      <c r="C1024" s="130"/>
      <c r="D1024" s="130"/>
      <c r="E1024" s="130"/>
      <c r="F1024" s="130"/>
      <c r="G1024" s="130"/>
      <c r="H1024" s="130"/>
      <c r="I1024" s="131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30"/>
      <c r="U1024" s="130"/>
      <c r="V1024" s="130"/>
      <c r="W1024" s="130"/>
      <c r="X1024" s="130"/>
      <c r="Y1024" s="133"/>
      <c r="Z1024" s="130"/>
      <c r="AA1024" s="134"/>
      <c r="AB1024" s="130"/>
      <c r="AC1024" s="130"/>
      <c r="AD1024" s="130"/>
      <c r="AE1024" s="130"/>
    </row>
    <row r="1025" spans="1:31" ht="15.75" customHeight="1" x14ac:dyDescent="0.3">
      <c r="A1025" s="130"/>
      <c r="B1025" s="130"/>
      <c r="C1025" s="130"/>
      <c r="D1025" s="130"/>
      <c r="E1025" s="130"/>
      <c r="F1025" s="130"/>
      <c r="G1025" s="130"/>
      <c r="H1025" s="130"/>
      <c r="I1025" s="131"/>
      <c r="J1025" s="130"/>
      <c r="K1025" s="130"/>
      <c r="L1025" s="130"/>
      <c r="M1025" s="130"/>
      <c r="N1025" s="130"/>
      <c r="O1025" s="130"/>
      <c r="P1025" s="130"/>
      <c r="Q1025" s="130"/>
      <c r="R1025" s="130"/>
      <c r="S1025" s="130"/>
      <c r="T1025" s="130"/>
      <c r="U1025" s="130"/>
      <c r="V1025" s="130"/>
      <c r="W1025" s="130"/>
      <c r="X1025" s="130"/>
      <c r="Y1025" s="133"/>
      <c r="Z1025" s="130"/>
      <c r="AA1025" s="134"/>
      <c r="AB1025" s="130"/>
      <c r="AC1025" s="130"/>
      <c r="AD1025" s="130"/>
      <c r="AE1025" s="130"/>
    </row>
    <row r="1026" spans="1:31" ht="15.75" customHeight="1" x14ac:dyDescent="0.3">
      <c r="A1026" s="130"/>
      <c r="B1026" s="130"/>
      <c r="C1026" s="130"/>
      <c r="D1026" s="130"/>
      <c r="E1026" s="130"/>
      <c r="F1026" s="130"/>
      <c r="G1026" s="130"/>
      <c r="H1026" s="130"/>
      <c r="I1026" s="131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30"/>
      <c r="U1026" s="130"/>
      <c r="V1026" s="130"/>
      <c r="W1026" s="130"/>
      <c r="X1026" s="130"/>
      <c r="Y1026" s="133"/>
      <c r="Z1026" s="130"/>
      <c r="AA1026" s="134"/>
      <c r="AB1026" s="130"/>
      <c r="AC1026" s="130"/>
      <c r="AD1026" s="130"/>
      <c r="AE1026" s="130"/>
    </row>
    <row r="1027" spans="1:31" ht="15.75" customHeight="1" x14ac:dyDescent="0.3">
      <c r="A1027" s="130"/>
      <c r="B1027" s="130"/>
      <c r="C1027" s="130"/>
      <c r="D1027" s="130"/>
      <c r="E1027" s="130"/>
      <c r="F1027" s="130"/>
      <c r="G1027" s="130"/>
      <c r="H1027" s="130"/>
      <c r="I1027" s="131"/>
      <c r="J1027" s="130"/>
      <c r="K1027" s="130"/>
      <c r="L1027" s="130"/>
      <c r="M1027" s="130"/>
      <c r="N1027" s="130"/>
      <c r="O1027" s="130"/>
      <c r="P1027" s="130"/>
      <c r="Q1027" s="130"/>
      <c r="R1027" s="130"/>
      <c r="S1027" s="130"/>
      <c r="T1027" s="130"/>
      <c r="U1027" s="130"/>
      <c r="V1027" s="130"/>
      <c r="W1027" s="130"/>
      <c r="X1027" s="130"/>
      <c r="Y1027" s="133"/>
      <c r="Z1027" s="130"/>
      <c r="AA1027" s="134"/>
      <c r="AB1027" s="130"/>
      <c r="AC1027" s="130"/>
      <c r="AD1027" s="130"/>
      <c r="AE1027" s="130"/>
    </row>
    <row r="1028" spans="1:31" ht="15.75" customHeight="1" x14ac:dyDescent="0.3">
      <c r="A1028" s="130"/>
      <c r="B1028" s="130"/>
      <c r="C1028" s="130"/>
      <c r="D1028" s="130"/>
      <c r="E1028" s="130"/>
      <c r="F1028" s="130"/>
      <c r="G1028" s="130"/>
      <c r="H1028" s="130"/>
      <c r="I1028" s="131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30"/>
      <c r="U1028" s="130"/>
      <c r="V1028" s="130"/>
      <c r="W1028" s="130"/>
      <c r="X1028" s="130"/>
      <c r="Y1028" s="133"/>
      <c r="Z1028" s="130"/>
      <c r="AA1028" s="134"/>
      <c r="AB1028" s="130"/>
      <c r="AC1028" s="130"/>
      <c r="AD1028" s="130"/>
      <c r="AE1028" s="130"/>
    </row>
    <row r="1029" spans="1:31" ht="15.75" customHeight="1" x14ac:dyDescent="0.3">
      <c r="A1029" s="130"/>
      <c r="B1029" s="130"/>
      <c r="C1029" s="130"/>
      <c r="D1029" s="130"/>
      <c r="E1029" s="130"/>
      <c r="F1029" s="130"/>
      <c r="G1029" s="130"/>
      <c r="H1029" s="130"/>
      <c r="I1029" s="131"/>
      <c r="J1029" s="130"/>
      <c r="K1029" s="130"/>
      <c r="L1029" s="130"/>
      <c r="M1029" s="130"/>
      <c r="N1029" s="130"/>
      <c r="O1029" s="130"/>
      <c r="P1029" s="130"/>
      <c r="Q1029" s="130"/>
      <c r="R1029" s="130"/>
      <c r="S1029" s="130"/>
      <c r="T1029" s="130"/>
      <c r="U1029" s="130"/>
      <c r="V1029" s="130"/>
      <c r="W1029" s="130"/>
      <c r="X1029" s="130"/>
      <c r="Y1029" s="133"/>
      <c r="Z1029" s="130"/>
      <c r="AA1029" s="134"/>
      <c r="AB1029" s="130"/>
      <c r="AC1029" s="130"/>
      <c r="AD1029" s="130"/>
      <c r="AE1029" s="130"/>
    </row>
    <row r="1030" spans="1:31" ht="15.75" customHeight="1" x14ac:dyDescent="0.3">
      <c r="A1030" s="130"/>
      <c r="B1030" s="130"/>
      <c r="C1030" s="130"/>
      <c r="D1030" s="130"/>
      <c r="E1030" s="130"/>
      <c r="F1030" s="130"/>
      <c r="G1030" s="130"/>
      <c r="H1030" s="130"/>
      <c r="I1030" s="131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30"/>
      <c r="U1030" s="130"/>
      <c r="V1030" s="130"/>
      <c r="W1030" s="130"/>
      <c r="X1030" s="130"/>
      <c r="Y1030" s="133"/>
      <c r="Z1030" s="130"/>
      <c r="AA1030" s="134"/>
      <c r="AB1030" s="130"/>
      <c r="AC1030" s="130"/>
      <c r="AD1030" s="130"/>
      <c r="AE1030" s="130"/>
    </row>
    <row r="1031" spans="1:31" ht="15.75" customHeight="1" x14ac:dyDescent="0.3">
      <c r="A1031" s="130"/>
      <c r="B1031" s="130"/>
      <c r="C1031" s="130"/>
      <c r="D1031" s="130"/>
      <c r="E1031" s="130"/>
      <c r="F1031" s="130"/>
      <c r="G1031" s="130"/>
      <c r="H1031" s="130"/>
      <c r="I1031" s="131"/>
      <c r="J1031" s="130"/>
      <c r="K1031" s="130"/>
      <c r="L1031" s="130"/>
      <c r="M1031" s="130"/>
      <c r="N1031" s="130"/>
      <c r="O1031" s="130"/>
      <c r="P1031" s="130"/>
      <c r="Q1031" s="130"/>
      <c r="R1031" s="130"/>
      <c r="S1031" s="130"/>
      <c r="T1031" s="130"/>
      <c r="U1031" s="130"/>
      <c r="V1031" s="130"/>
      <c r="W1031" s="130"/>
      <c r="X1031" s="130"/>
      <c r="Y1031" s="133"/>
      <c r="Z1031" s="130"/>
      <c r="AA1031" s="134"/>
      <c r="AB1031" s="130"/>
      <c r="AC1031" s="130"/>
      <c r="AD1031" s="130"/>
      <c r="AE1031" s="130"/>
    </row>
    <row r="1032" spans="1:31" ht="15.75" customHeight="1" x14ac:dyDescent="0.3">
      <c r="A1032" s="130"/>
      <c r="B1032" s="130"/>
      <c r="C1032" s="130"/>
      <c r="D1032" s="130"/>
      <c r="E1032" s="130"/>
      <c r="F1032" s="130"/>
      <c r="G1032" s="130"/>
      <c r="H1032" s="130"/>
      <c r="I1032" s="131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30"/>
      <c r="U1032" s="130"/>
      <c r="V1032" s="130"/>
      <c r="W1032" s="130"/>
      <c r="X1032" s="130"/>
      <c r="Y1032" s="133"/>
      <c r="Z1032" s="130"/>
      <c r="AA1032" s="134"/>
      <c r="AB1032" s="130"/>
      <c r="AC1032" s="130"/>
      <c r="AD1032" s="130"/>
      <c r="AE1032" s="130"/>
    </row>
    <row r="1033" spans="1:31" ht="15.75" customHeight="1" x14ac:dyDescent="0.3">
      <c r="A1033" s="130"/>
      <c r="B1033" s="130"/>
      <c r="C1033" s="130"/>
      <c r="D1033" s="130"/>
      <c r="E1033" s="130"/>
      <c r="F1033" s="130"/>
      <c r="G1033" s="130"/>
      <c r="H1033" s="130"/>
      <c r="I1033" s="131"/>
      <c r="J1033" s="130"/>
      <c r="K1033" s="130"/>
      <c r="L1033" s="130"/>
      <c r="M1033" s="130"/>
      <c r="N1033" s="130"/>
      <c r="O1033" s="130"/>
      <c r="P1033" s="130"/>
      <c r="Q1033" s="130"/>
      <c r="R1033" s="130"/>
      <c r="S1033" s="130"/>
      <c r="T1033" s="130"/>
      <c r="U1033" s="130"/>
      <c r="V1033" s="130"/>
      <c r="W1033" s="130"/>
      <c r="X1033" s="130"/>
      <c r="Y1033" s="133"/>
      <c r="Z1033" s="130"/>
      <c r="AA1033" s="134"/>
      <c r="AB1033" s="130"/>
      <c r="AC1033" s="130"/>
      <c r="AD1033" s="130"/>
      <c r="AE1033" s="130"/>
    </row>
    <row r="1034" spans="1:31" ht="15.75" customHeight="1" x14ac:dyDescent="0.3">
      <c r="A1034" s="130"/>
      <c r="B1034" s="130"/>
      <c r="C1034" s="130"/>
      <c r="D1034" s="130"/>
      <c r="E1034" s="130"/>
      <c r="F1034" s="130"/>
      <c r="G1034" s="130"/>
      <c r="H1034" s="130"/>
      <c r="I1034" s="131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30"/>
      <c r="U1034" s="130"/>
      <c r="V1034" s="130"/>
      <c r="W1034" s="130"/>
      <c r="X1034" s="130"/>
      <c r="Y1034" s="133"/>
      <c r="Z1034" s="130"/>
      <c r="AA1034" s="134"/>
      <c r="AB1034" s="130"/>
      <c r="AC1034" s="130"/>
      <c r="AD1034" s="130"/>
      <c r="AE1034" s="130"/>
    </row>
    <row r="1035" spans="1:31" ht="15.75" customHeight="1" x14ac:dyDescent="0.3">
      <c r="A1035" s="130"/>
      <c r="B1035" s="130"/>
      <c r="C1035" s="130"/>
      <c r="D1035" s="130"/>
      <c r="E1035" s="130"/>
      <c r="F1035" s="130"/>
      <c r="G1035" s="130"/>
      <c r="H1035" s="130"/>
      <c r="I1035" s="131"/>
      <c r="J1035" s="130"/>
      <c r="K1035" s="130"/>
      <c r="L1035" s="130"/>
      <c r="M1035" s="130"/>
      <c r="N1035" s="130"/>
      <c r="O1035" s="130"/>
      <c r="P1035" s="130"/>
      <c r="Q1035" s="130"/>
      <c r="R1035" s="130"/>
      <c r="S1035" s="130"/>
      <c r="T1035" s="130"/>
      <c r="U1035" s="130"/>
      <c r="V1035" s="130"/>
      <c r="W1035" s="130"/>
      <c r="X1035" s="130"/>
      <c r="Y1035" s="133"/>
      <c r="Z1035" s="130"/>
      <c r="AA1035" s="134"/>
      <c r="AB1035" s="130"/>
      <c r="AC1035" s="130"/>
      <c r="AD1035" s="130"/>
      <c r="AE1035" s="130"/>
    </row>
    <row r="1036" spans="1:31" ht="15.75" customHeight="1" x14ac:dyDescent="0.3">
      <c r="A1036" s="130"/>
      <c r="B1036" s="130"/>
      <c r="C1036" s="130"/>
      <c r="D1036" s="130"/>
      <c r="E1036" s="130"/>
      <c r="F1036" s="130"/>
      <c r="G1036" s="130"/>
      <c r="H1036" s="130"/>
      <c r="I1036" s="131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30"/>
      <c r="U1036" s="130"/>
      <c r="V1036" s="130"/>
      <c r="W1036" s="130"/>
      <c r="X1036" s="130"/>
      <c r="Y1036" s="133"/>
      <c r="Z1036" s="130"/>
      <c r="AA1036" s="134"/>
      <c r="AB1036" s="130"/>
      <c r="AC1036" s="130"/>
      <c r="AD1036" s="130"/>
      <c r="AE1036" s="130"/>
    </row>
    <row r="1037" spans="1:31" ht="15.75" customHeight="1" x14ac:dyDescent="0.3">
      <c r="A1037" s="130"/>
      <c r="B1037" s="130"/>
      <c r="C1037" s="130"/>
      <c r="D1037" s="130"/>
      <c r="E1037" s="130"/>
      <c r="F1037" s="130"/>
      <c r="G1037" s="130"/>
      <c r="H1037" s="130"/>
      <c r="I1037" s="131"/>
      <c r="J1037" s="130"/>
      <c r="K1037" s="130"/>
      <c r="L1037" s="130"/>
      <c r="M1037" s="130"/>
      <c r="N1037" s="130"/>
      <c r="O1037" s="130"/>
      <c r="P1037" s="130"/>
      <c r="Q1037" s="130"/>
      <c r="R1037" s="130"/>
      <c r="S1037" s="130"/>
      <c r="T1037" s="130"/>
      <c r="U1037" s="130"/>
      <c r="V1037" s="130"/>
      <c r="W1037" s="130"/>
      <c r="X1037" s="130"/>
      <c r="Y1037" s="133"/>
      <c r="Z1037" s="130"/>
      <c r="AA1037" s="134"/>
      <c r="AB1037" s="130"/>
      <c r="AC1037" s="130"/>
      <c r="AD1037" s="130"/>
      <c r="AE1037" s="130"/>
    </row>
    <row r="1038" spans="1:31" ht="15.75" customHeight="1" x14ac:dyDescent="0.3">
      <c r="A1038" s="130"/>
      <c r="B1038" s="130"/>
      <c r="C1038" s="130"/>
      <c r="D1038" s="130"/>
      <c r="E1038" s="130"/>
      <c r="F1038" s="130"/>
      <c r="G1038" s="130"/>
      <c r="H1038" s="130"/>
      <c r="I1038" s="131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30"/>
      <c r="U1038" s="130"/>
      <c r="V1038" s="130"/>
      <c r="W1038" s="130"/>
      <c r="X1038" s="130"/>
      <c r="Y1038" s="133"/>
      <c r="Z1038" s="130"/>
      <c r="AA1038" s="134"/>
      <c r="AB1038" s="130"/>
      <c r="AC1038" s="130"/>
      <c r="AD1038" s="130"/>
      <c r="AE1038" s="130"/>
    </row>
    <row r="1039" spans="1:31" ht="15.75" customHeight="1" x14ac:dyDescent="0.3">
      <c r="A1039" s="130"/>
      <c r="B1039" s="130"/>
      <c r="C1039" s="130"/>
      <c r="D1039" s="130"/>
      <c r="E1039" s="130"/>
      <c r="F1039" s="130"/>
      <c r="G1039" s="130"/>
      <c r="H1039" s="130"/>
      <c r="I1039" s="131"/>
      <c r="J1039" s="130"/>
      <c r="K1039" s="130"/>
      <c r="L1039" s="130"/>
      <c r="M1039" s="130"/>
      <c r="N1039" s="130"/>
      <c r="O1039" s="130"/>
      <c r="P1039" s="130"/>
      <c r="Q1039" s="130"/>
      <c r="R1039" s="130"/>
      <c r="S1039" s="130"/>
      <c r="T1039" s="130"/>
      <c r="U1039" s="130"/>
      <c r="V1039" s="130"/>
      <c r="W1039" s="130"/>
      <c r="X1039" s="130"/>
      <c r="Y1039" s="133"/>
      <c r="Z1039" s="130"/>
      <c r="AA1039" s="134"/>
      <c r="AB1039" s="130"/>
      <c r="AC1039" s="130"/>
      <c r="AD1039" s="130"/>
      <c r="AE1039" s="130"/>
    </row>
    <row r="1040" spans="1:31" ht="15.75" customHeight="1" x14ac:dyDescent="0.3">
      <c r="A1040" s="130"/>
      <c r="B1040" s="130"/>
      <c r="C1040" s="130"/>
      <c r="D1040" s="130"/>
      <c r="E1040" s="130"/>
      <c r="F1040" s="130"/>
      <c r="G1040" s="130"/>
      <c r="H1040" s="130"/>
      <c r="I1040" s="131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30"/>
      <c r="U1040" s="130"/>
      <c r="V1040" s="130"/>
      <c r="W1040" s="130"/>
      <c r="X1040" s="130"/>
      <c r="Y1040" s="133"/>
      <c r="Z1040" s="130"/>
      <c r="AA1040" s="134"/>
      <c r="AB1040" s="130"/>
      <c r="AC1040" s="130"/>
      <c r="AD1040" s="130"/>
      <c r="AE1040" s="130"/>
    </row>
    <row r="1041" spans="1:31" ht="15.75" customHeight="1" x14ac:dyDescent="0.3">
      <c r="A1041" s="130"/>
      <c r="B1041" s="130"/>
      <c r="C1041" s="130"/>
      <c r="D1041" s="130"/>
      <c r="E1041" s="130"/>
      <c r="F1041" s="130"/>
      <c r="G1041" s="130"/>
      <c r="H1041" s="130"/>
      <c r="I1041" s="131"/>
      <c r="J1041" s="130"/>
      <c r="K1041" s="130"/>
      <c r="L1041" s="130"/>
      <c r="M1041" s="130"/>
      <c r="N1041" s="130"/>
      <c r="O1041" s="130"/>
      <c r="P1041" s="130"/>
      <c r="Q1041" s="130"/>
      <c r="R1041" s="130"/>
      <c r="S1041" s="130"/>
      <c r="T1041" s="130"/>
      <c r="U1041" s="130"/>
      <c r="V1041" s="130"/>
      <c r="W1041" s="130"/>
      <c r="X1041" s="130"/>
      <c r="Y1041" s="133"/>
      <c r="Z1041" s="130"/>
      <c r="AA1041" s="134"/>
      <c r="AB1041" s="130"/>
      <c r="AC1041" s="130"/>
      <c r="AD1041" s="130"/>
      <c r="AE1041" s="130"/>
    </row>
    <row r="1042" spans="1:31" ht="15.75" customHeight="1" x14ac:dyDescent="0.3">
      <c r="A1042" s="130"/>
      <c r="B1042" s="130"/>
      <c r="C1042" s="130"/>
      <c r="D1042" s="130"/>
      <c r="E1042" s="130"/>
      <c r="F1042" s="130"/>
      <c r="G1042" s="130"/>
      <c r="H1042" s="130"/>
      <c r="I1042" s="131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30"/>
      <c r="U1042" s="130"/>
      <c r="V1042" s="130"/>
      <c r="W1042" s="130"/>
      <c r="X1042" s="130"/>
      <c r="Y1042" s="133"/>
      <c r="Z1042" s="130"/>
      <c r="AA1042" s="134"/>
      <c r="AB1042" s="130"/>
      <c r="AC1042" s="130"/>
      <c r="AD1042" s="130"/>
      <c r="AE1042" s="130"/>
    </row>
    <row r="1043" spans="1:31" ht="15.75" customHeight="1" x14ac:dyDescent="0.3">
      <c r="A1043" s="130"/>
      <c r="B1043" s="130"/>
      <c r="C1043" s="130"/>
      <c r="D1043" s="130"/>
      <c r="E1043" s="130"/>
      <c r="F1043" s="130"/>
      <c r="G1043" s="130"/>
      <c r="H1043" s="130"/>
      <c r="I1043" s="131"/>
      <c r="J1043" s="130"/>
      <c r="K1043" s="130"/>
      <c r="L1043" s="130"/>
      <c r="M1043" s="130"/>
      <c r="N1043" s="130"/>
      <c r="O1043" s="130"/>
      <c r="P1043" s="130"/>
      <c r="Q1043" s="130"/>
      <c r="R1043" s="130"/>
      <c r="S1043" s="130"/>
      <c r="T1043" s="130"/>
      <c r="U1043" s="130"/>
      <c r="V1043" s="130"/>
      <c r="W1043" s="130"/>
      <c r="X1043" s="130"/>
      <c r="Y1043" s="133"/>
      <c r="Z1043" s="130"/>
      <c r="AA1043" s="134"/>
      <c r="AB1043" s="130"/>
      <c r="AC1043" s="130"/>
      <c r="AD1043" s="130"/>
      <c r="AE1043" s="130"/>
    </row>
    <row r="1044" spans="1:31" ht="15.75" customHeight="1" x14ac:dyDescent="0.3">
      <c r="A1044" s="130"/>
      <c r="B1044" s="130"/>
      <c r="C1044" s="130"/>
      <c r="D1044" s="130"/>
      <c r="E1044" s="130"/>
      <c r="F1044" s="130"/>
      <c r="G1044" s="130"/>
      <c r="H1044" s="130"/>
      <c r="I1044" s="131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30"/>
      <c r="U1044" s="130"/>
      <c r="V1044" s="130"/>
      <c r="W1044" s="130"/>
      <c r="X1044" s="130"/>
      <c r="Y1044" s="133"/>
      <c r="Z1044" s="130"/>
      <c r="AA1044" s="134"/>
      <c r="AB1044" s="130"/>
      <c r="AC1044" s="130"/>
      <c r="AD1044" s="130"/>
      <c r="AE1044" s="130"/>
    </row>
    <row r="1045" spans="1:31" ht="15.75" customHeight="1" x14ac:dyDescent="0.3">
      <c r="A1045" s="130"/>
      <c r="B1045" s="130"/>
      <c r="C1045" s="130"/>
      <c r="D1045" s="130"/>
      <c r="E1045" s="130"/>
      <c r="F1045" s="130"/>
      <c r="G1045" s="130"/>
      <c r="H1045" s="130"/>
      <c r="I1045" s="131"/>
      <c r="J1045" s="130"/>
      <c r="K1045" s="130"/>
      <c r="L1045" s="130"/>
      <c r="M1045" s="130"/>
      <c r="N1045" s="130"/>
      <c r="O1045" s="130"/>
      <c r="P1045" s="130"/>
      <c r="Q1045" s="130"/>
      <c r="R1045" s="130"/>
      <c r="S1045" s="130"/>
      <c r="T1045" s="130"/>
      <c r="U1045" s="130"/>
      <c r="V1045" s="130"/>
      <c r="W1045" s="130"/>
      <c r="X1045" s="130"/>
      <c r="Y1045" s="133"/>
      <c r="Z1045" s="130"/>
      <c r="AA1045" s="134"/>
      <c r="AB1045" s="130"/>
      <c r="AC1045" s="130"/>
      <c r="AD1045" s="130"/>
      <c r="AE1045" s="130"/>
    </row>
    <row r="1046" spans="1:31" ht="15.75" customHeight="1" x14ac:dyDescent="0.3">
      <c r="A1046" s="130"/>
      <c r="B1046" s="130"/>
      <c r="C1046" s="130"/>
      <c r="D1046" s="130"/>
      <c r="E1046" s="130"/>
      <c r="F1046" s="130"/>
      <c r="G1046" s="130"/>
      <c r="H1046" s="130"/>
      <c r="I1046" s="131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30"/>
      <c r="U1046" s="130"/>
      <c r="V1046" s="130"/>
      <c r="W1046" s="130"/>
      <c r="X1046" s="130"/>
      <c r="Y1046" s="133"/>
      <c r="Z1046" s="130"/>
      <c r="AA1046" s="134"/>
      <c r="AB1046" s="130"/>
      <c r="AC1046" s="130"/>
      <c r="AD1046" s="130"/>
      <c r="AE1046" s="130"/>
    </row>
    <row r="1047" spans="1:31" ht="15.75" customHeight="1" x14ac:dyDescent="0.3">
      <c r="A1047" s="130"/>
      <c r="B1047" s="130"/>
      <c r="C1047" s="130"/>
      <c r="D1047" s="130"/>
      <c r="E1047" s="130"/>
      <c r="F1047" s="130"/>
      <c r="G1047" s="130"/>
      <c r="H1047" s="130"/>
      <c r="I1047" s="131"/>
      <c r="J1047" s="130"/>
      <c r="K1047" s="130"/>
      <c r="L1047" s="130"/>
      <c r="M1047" s="130"/>
      <c r="N1047" s="130"/>
      <c r="O1047" s="130"/>
      <c r="P1047" s="130"/>
      <c r="Q1047" s="130"/>
      <c r="R1047" s="130"/>
      <c r="S1047" s="130"/>
      <c r="T1047" s="130"/>
      <c r="U1047" s="130"/>
      <c r="V1047" s="130"/>
      <c r="W1047" s="130"/>
      <c r="X1047" s="130"/>
      <c r="Y1047" s="133"/>
      <c r="Z1047" s="130"/>
      <c r="AA1047" s="134"/>
      <c r="AB1047" s="130"/>
      <c r="AC1047" s="130"/>
      <c r="AD1047" s="130"/>
      <c r="AE1047" s="130"/>
    </row>
    <row r="1048" spans="1:31" ht="15.75" customHeight="1" x14ac:dyDescent="0.3">
      <c r="A1048" s="130"/>
      <c r="B1048" s="130"/>
      <c r="C1048" s="130"/>
      <c r="D1048" s="130"/>
      <c r="E1048" s="130"/>
      <c r="F1048" s="130"/>
      <c r="G1048" s="130"/>
      <c r="H1048" s="130"/>
      <c r="I1048" s="131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30"/>
      <c r="U1048" s="130"/>
      <c r="V1048" s="130"/>
      <c r="W1048" s="130"/>
      <c r="X1048" s="130"/>
      <c r="Y1048" s="133"/>
      <c r="Z1048" s="130"/>
      <c r="AA1048" s="134"/>
      <c r="AB1048" s="130"/>
      <c r="AC1048" s="130"/>
      <c r="AD1048" s="130"/>
      <c r="AE1048" s="130"/>
    </row>
    <row r="1049" spans="1:31" ht="15.75" customHeight="1" x14ac:dyDescent="0.3">
      <c r="A1049" s="130"/>
      <c r="B1049" s="130"/>
      <c r="C1049" s="130"/>
      <c r="D1049" s="130"/>
      <c r="E1049" s="130"/>
      <c r="F1049" s="130"/>
      <c r="G1049" s="130"/>
      <c r="H1049" s="130"/>
      <c r="I1049" s="131"/>
      <c r="J1049" s="130"/>
      <c r="K1049" s="130"/>
      <c r="L1049" s="130"/>
      <c r="M1049" s="130"/>
      <c r="N1049" s="130"/>
      <c r="O1049" s="130"/>
      <c r="P1049" s="130"/>
      <c r="Q1049" s="130"/>
      <c r="R1049" s="130"/>
      <c r="S1049" s="130"/>
      <c r="T1049" s="130"/>
      <c r="U1049" s="130"/>
      <c r="V1049" s="130"/>
      <c r="W1049" s="130"/>
      <c r="X1049" s="130"/>
      <c r="Y1049" s="133"/>
      <c r="Z1049" s="130"/>
      <c r="AA1049" s="134"/>
      <c r="AB1049" s="130"/>
      <c r="AC1049" s="130"/>
      <c r="AD1049" s="130"/>
      <c r="AE1049" s="130"/>
    </row>
    <row r="1050" spans="1:31" ht="15.75" customHeight="1" x14ac:dyDescent="0.3">
      <c r="A1050" s="130"/>
      <c r="B1050" s="130"/>
      <c r="C1050" s="130"/>
      <c r="D1050" s="130"/>
      <c r="E1050" s="130"/>
      <c r="F1050" s="130"/>
      <c r="G1050" s="130"/>
      <c r="H1050" s="130"/>
      <c r="I1050" s="131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30"/>
      <c r="U1050" s="130"/>
      <c r="V1050" s="130"/>
      <c r="W1050" s="130"/>
      <c r="X1050" s="130"/>
      <c r="Y1050" s="133"/>
      <c r="Z1050" s="130"/>
      <c r="AA1050" s="134"/>
      <c r="AB1050" s="130"/>
      <c r="AC1050" s="130"/>
      <c r="AD1050" s="130"/>
      <c r="AE1050" s="130"/>
    </row>
    <row r="1051" spans="1:31" ht="15.75" customHeight="1" x14ac:dyDescent="0.3">
      <c r="A1051" s="130"/>
      <c r="B1051" s="130"/>
      <c r="C1051" s="130"/>
      <c r="D1051" s="130"/>
      <c r="E1051" s="130"/>
      <c r="F1051" s="130"/>
      <c r="G1051" s="130"/>
      <c r="H1051" s="130"/>
      <c r="I1051" s="131"/>
      <c r="J1051" s="130"/>
      <c r="K1051" s="130"/>
      <c r="L1051" s="130"/>
      <c r="M1051" s="130"/>
      <c r="N1051" s="130"/>
      <c r="O1051" s="130"/>
      <c r="P1051" s="130"/>
      <c r="Q1051" s="130"/>
      <c r="R1051" s="130"/>
      <c r="S1051" s="130"/>
      <c r="T1051" s="130"/>
      <c r="U1051" s="130"/>
      <c r="V1051" s="130"/>
      <c r="W1051" s="130"/>
      <c r="X1051" s="130"/>
      <c r="Y1051" s="133"/>
      <c r="Z1051" s="130"/>
      <c r="AA1051" s="134"/>
      <c r="AB1051" s="130"/>
      <c r="AC1051" s="130"/>
      <c r="AD1051" s="130"/>
      <c r="AE1051" s="130"/>
    </row>
    <row r="1052" spans="1:31" ht="15.75" customHeight="1" x14ac:dyDescent="0.3">
      <c r="A1052" s="130"/>
      <c r="B1052" s="130"/>
      <c r="C1052" s="130"/>
      <c r="D1052" s="130"/>
      <c r="E1052" s="130"/>
      <c r="F1052" s="130"/>
      <c r="G1052" s="130"/>
      <c r="H1052" s="130"/>
      <c r="I1052" s="131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30"/>
      <c r="U1052" s="130"/>
      <c r="V1052" s="130"/>
      <c r="W1052" s="130"/>
      <c r="X1052" s="130"/>
      <c r="Y1052" s="133"/>
      <c r="Z1052" s="130"/>
      <c r="AA1052" s="134"/>
      <c r="AB1052" s="130"/>
      <c r="AC1052" s="130"/>
      <c r="AD1052" s="130"/>
      <c r="AE1052" s="130"/>
    </row>
    <row r="1053" spans="1:31" ht="15.75" customHeight="1" x14ac:dyDescent="0.3">
      <c r="A1053" s="130"/>
      <c r="B1053" s="130"/>
      <c r="C1053" s="130"/>
      <c r="D1053" s="130"/>
      <c r="E1053" s="130"/>
      <c r="F1053" s="130"/>
      <c r="G1053" s="130"/>
      <c r="H1053" s="130"/>
      <c r="I1053" s="131"/>
      <c r="J1053" s="130"/>
      <c r="K1053" s="130"/>
      <c r="L1053" s="130"/>
      <c r="M1053" s="130"/>
      <c r="N1053" s="130"/>
      <c r="O1053" s="130"/>
      <c r="P1053" s="130"/>
      <c r="Q1053" s="130"/>
      <c r="R1053" s="130"/>
      <c r="S1053" s="130"/>
      <c r="T1053" s="130"/>
      <c r="U1053" s="130"/>
      <c r="V1053" s="130"/>
      <c r="W1053" s="130"/>
      <c r="X1053" s="130"/>
      <c r="Y1053" s="133"/>
      <c r="Z1053" s="130"/>
      <c r="AA1053" s="134"/>
      <c r="AB1053" s="130"/>
      <c r="AC1053" s="130"/>
      <c r="AD1053" s="130"/>
      <c r="AE1053" s="130"/>
    </row>
    <row r="1054" spans="1:31" ht="15.75" customHeight="1" x14ac:dyDescent="0.3">
      <c r="A1054" s="130"/>
      <c r="B1054" s="130"/>
      <c r="C1054" s="130"/>
      <c r="D1054" s="130"/>
      <c r="E1054" s="130"/>
      <c r="F1054" s="130"/>
      <c r="G1054" s="130"/>
      <c r="H1054" s="130"/>
      <c r="I1054" s="131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30"/>
      <c r="U1054" s="130"/>
      <c r="V1054" s="130"/>
      <c r="W1054" s="130"/>
      <c r="X1054" s="130"/>
      <c r="Y1054" s="133"/>
      <c r="Z1054" s="130"/>
      <c r="AA1054" s="134"/>
      <c r="AB1054" s="130"/>
      <c r="AC1054" s="130"/>
      <c r="AD1054" s="130"/>
      <c r="AE1054" s="130"/>
    </row>
    <row r="1055" spans="1:31" ht="15.75" customHeight="1" x14ac:dyDescent="0.3">
      <c r="A1055" s="130"/>
      <c r="B1055" s="130"/>
      <c r="C1055" s="130"/>
      <c r="D1055" s="130"/>
      <c r="E1055" s="130"/>
      <c r="F1055" s="130"/>
      <c r="G1055" s="130"/>
      <c r="H1055" s="130"/>
      <c r="I1055" s="131"/>
      <c r="J1055" s="130"/>
      <c r="K1055" s="130"/>
      <c r="L1055" s="130"/>
      <c r="M1055" s="130"/>
      <c r="N1055" s="130"/>
      <c r="O1055" s="130"/>
      <c r="P1055" s="130"/>
      <c r="Q1055" s="130"/>
      <c r="R1055" s="130"/>
      <c r="S1055" s="130"/>
      <c r="T1055" s="130"/>
      <c r="U1055" s="130"/>
      <c r="V1055" s="130"/>
      <c r="W1055" s="130"/>
      <c r="X1055" s="130"/>
      <c r="Y1055" s="133"/>
      <c r="Z1055" s="130"/>
      <c r="AA1055" s="134"/>
      <c r="AB1055" s="130"/>
      <c r="AC1055" s="130"/>
      <c r="AD1055" s="130"/>
      <c r="AE1055" s="130"/>
    </row>
    <row r="1056" spans="1:31" ht="15.75" customHeight="1" x14ac:dyDescent="0.3">
      <c r="A1056" s="130"/>
      <c r="B1056" s="130"/>
      <c r="C1056" s="130"/>
      <c r="D1056" s="130"/>
      <c r="E1056" s="130"/>
      <c r="F1056" s="130"/>
      <c r="G1056" s="130"/>
      <c r="H1056" s="130"/>
      <c r="I1056" s="131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30"/>
      <c r="U1056" s="130"/>
      <c r="V1056" s="130"/>
      <c r="W1056" s="130"/>
      <c r="X1056" s="130"/>
      <c r="Y1056" s="133"/>
      <c r="Z1056" s="130"/>
      <c r="AA1056" s="134"/>
      <c r="AB1056" s="130"/>
      <c r="AC1056" s="130"/>
      <c r="AD1056" s="130"/>
      <c r="AE1056" s="130"/>
    </row>
    <row r="1057" spans="1:31" ht="15.75" customHeight="1" x14ac:dyDescent="0.3">
      <c r="A1057" s="130"/>
      <c r="B1057" s="130"/>
      <c r="C1057" s="130"/>
      <c r="D1057" s="130"/>
      <c r="E1057" s="130"/>
      <c r="F1057" s="130"/>
      <c r="G1057" s="130"/>
      <c r="H1057" s="130"/>
      <c r="I1057" s="131"/>
      <c r="J1057" s="130"/>
      <c r="K1057" s="130"/>
      <c r="L1057" s="130"/>
      <c r="M1057" s="130"/>
      <c r="N1057" s="130"/>
      <c r="O1057" s="130"/>
      <c r="P1057" s="130"/>
      <c r="Q1057" s="130"/>
      <c r="R1057" s="130"/>
      <c r="S1057" s="130"/>
      <c r="T1057" s="130"/>
      <c r="U1057" s="130"/>
      <c r="V1057" s="130"/>
      <c r="W1057" s="130"/>
      <c r="X1057" s="130"/>
      <c r="Y1057" s="133"/>
      <c r="Z1057" s="130"/>
      <c r="AA1057" s="134"/>
      <c r="AB1057" s="130"/>
      <c r="AC1057" s="130"/>
      <c r="AD1057" s="130"/>
      <c r="AE1057" s="130"/>
    </row>
    <row r="1058" spans="1:31" ht="15.75" customHeight="1" x14ac:dyDescent="0.3">
      <c r="A1058" s="130"/>
      <c r="B1058" s="130"/>
      <c r="C1058" s="130"/>
      <c r="D1058" s="130"/>
      <c r="E1058" s="130"/>
      <c r="F1058" s="130"/>
      <c r="G1058" s="130"/>
      <c r="H1058" s="130"/>
      <c r="I1058" s="131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30"/>
      <c r="U1058" s="130"/>
      <c r="V1058" s="130"/>
      <c r="W1058" s="130"/>
      <c r="X1058" s="130"/>
      <c r="Y1058" s="133"/>
      <c r="Z1058" s="130"/>
      <c r="AA1058" s="134"/>
      <c r="AB1058" s="130"/>
      <c r="AC1058" s="130"/>
      <c r="AD1058" s="130"/>
      <c r="AE1058" s="130"/>
    </row>
    <row r="1059" spans="1:31" ht="15.75" customHeight="1" x14ac:dyDescent="0.3">
      <c r="A1059" s="130"/>
      <c r="B1059" s="130"/>
      <c r="C1059" s="130"/>
      <c r="D1059" s="130"/>
      <c r="E1059" s="130"/>
      <c r="F1059" s="130"/>
      <c r="G1059" s="130"/>
      <c r="H1059" s="130"/>
      <c r="I1059" s="131"/>
      <c r="J1059" s="130"/>
      <c r="K1059" s="130"/>
      <c r="L1059" s="130"/>
      <c r="M1059" s="130"/>
      <c r="N1059" s="130"/>
      <c r="O1059" s="130"/>
      <c r="P1059" s="130"/>
      <c r="Q1059" s="130"/>
      <c r="R1059" s="130"/>
      <c r="S1059" s="130"/>
      <c r="T1059" s="130"/>
      <c r="U1059" s="130"/>
      <c r="V1059" s="130"/>
      <c r="W1059" s="130"/>
      <c r="X1059" s="130"/>
      <c r="Y1059" s="133"/>
      <c r="Z1059" s="130"/>
      <c r="AA1059" s="134"/>
      <c r="AB1059" s="130"/>
      <c r="AC1059" s="130"/>
      <c r="AD1059" s="130"/>
      <c r="AE1059" s="130"/>
    </row>
    <row r="1060" spans="1:31" ht="15.75" customHeight="1" x14ac:dyDescent="0.3">
      <c r="A1060" s="130"/>
      <c r="B1060" s="130"/>
      <c r="C1060" s="130"/>
      <c r="D1060" s="130"/>
      <c r="E1060" s="130"/>
      <c r="F1060" s="130"/>
      <c r="G1060" s="130"/>
      <c r="H1060" s="130"/>
      <c r="I1060" s="131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30"/>
      <c r="U1060" s="130"/>
      <c r="V1060" s="130"/>
      <c r="W1060" s="130"/>
      <c r="X1060" s="130"/>
      <c r="Y1060" s="133"/>
      <c r="Z1060" s="130"/>
      <c r="AA1060" s="134"/>
      <c r="AB1060" s="130"/>
      <c r="AC1060" s="130"/>
      <c r="AD1060" s="130"/>
      <c r="AE1060" s="130"/>
    </row>
    <row r="1061" spans="1:31" ht="15.75" customHeight="1" x14ac:dyDescent="0.3">
      <c r="A1061" s="130"/>
      <c r="B1061" s="130"/>
      <c r="C1061" s="130"/>
      <c r="D1061" s="130"/>
      <c r="E1061" s="130"/>
      <c r="F1061" s="130"/>
      <c r="G1061" s="130"/>
      <c r="H1061" s="130"/>
      <c r="I1061" s="131"/>
      <c r="J1061" s="130"/>
      <c r="K1061" s="130"/>
      <c r="L1061" s="130"/>
      <c r="M1061" s="130"/>
      <c r="N1061" s="130"/>
      <c r="O1061" s="130"/>
      <c r="P1061" s="130"/>
      <c r="Q1061" s="130"/>
      <c r="R1061" s="130"/>
      <c r="S1061" s="130"/>
      <c r="T1061" s="130"/>
      <c r="U1061" s="130"/>
      <c r="V1061" s="130"/>
      <c r="W1061" s="130"/>
      <c r="X1061" s="130"/>
      <c r="Y1061" s="133"/>
      <c r="Z1061" s="130"/>
      <c r="AA1061" s="134"/>
      <c r="AB1061" s="130"/>
      <c r="AC1061" s="130"/>
      <c r="AD1061" s="130"/>
      <c r="AE1061" s="130"/>
    </row>
    <row r="1062" spans="1:31" ht="15.75" customHeight="1" x14ac:dyDescent="0.3">
      <c r="A1062" s="130"/>
      <c r="B1062" s="130"/>
      <c r="C1062" s="130"/>
      <c r="D1062" s="130"/>
      <c r="E1062" s="130"/>
      <c r="F1062" s="130"/>
      <c r="G1062" s="130"/>
      <c r="H1062" s="130"/>
      <c r="I1062" s="131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30"/>
      <c r="U1062" s="130"/>
      <c r="V1062" s="130"/>
      <c r="W1062" s="130"/>
      <c r="X1062" s="130"/>
      <c r="Y1062" s="133"/>
      <c r="Z1062" s="130"/>
      <c r="AA1062" s="134"/>
      <c r="AB1062" s="130"/>
      <c r="AC1062" s="130"/>
      <c r="AD1062" s="130"/>
      <c r="AE1062" s="130"/>
    </row>
    <row r="1063" spans="1:31" ht="15.75" customHeight="1" x14ac:dyDescent="0.3">
      <c r="A1063" s="130"/>
      <c r="B1063" s="130"/>
      <c r="C1063" s="130"/>
      <c r="D1063" s="130"/>
      <c r="E1063" s="130"/>
      <c r="F1063" s="130"/>
      <c r="G1063" s="130"/>
      <c r="H1063" s="130"/>
      <c r="I1063" s="131"/>
      <c r="J1063" s="130"/>
      <c r="K1063" s="130"/>
      <c r="L1063" s="130"/>
      <c r="M1063" s="130"/>
      <c r="N1063" s="130"/>
      <c r="O1063" s="130"/>
      <c r="P1063" s="130"/>
      <c r="Q1063" s="130"/>
      <c r="R1063" s="130"/>
      <c r="S1063" s="130"/>
      <c r="T1063" s="130"/>
      <c r="U1063" s="130"/>
      <c r="V1063" s="130"/>
      <c r="W1063" s="130"/>
      <c r="X1063" s="130"/>
      <c r="Y1063" s="133"/>
      <c r="Z1063" s="130"/>
      <c r="AA1063" s="134"/>
      <c r="AB1063" s="130"/>
      <c r="AC1063" s="130"/>
      <c r="AD1063" s="130"/>
      <c r="AE1063" s="130"/>
    </row>
    <row r="1064" spans="1:31" ht="15.75" customHeight="1" x14ac:dyDescent="0.3">
      <c r="A1064" s="130"/>
      <c r="B1064" s="130"/>
      <c r="C1064" s="130"/>
      <c r="D1064" s="130"/>
      <c r="E1064" s="130"/>
      <c r="F1064" s="130"/>
      <c r="G1064" s="130"/>
      <c r="H1064" s="130"/>
      <c r="I1064" s="131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30"/>
      <c r="U1064" s="130"/>
      <c r="V1064" s="130"/>
      <c r="W1064" s="130"/>
      <c r="X1064" s="130"/>
      <c r="Y1064" s="133"/>
      <c r="Z1064" s="130"/>
      <c r="AA1064" s="134"/>
      <c r="AB1064" s="130"/>
      <c r="AC1064" s="130"/>
      <c r="AD1064" s="130"/>
      <c r="AE1064" s="130"/>
    </row>
    <row r="1065" spans="1:31" ht="15.75" customHeight="1" x14ac:dyDescent="0.3">
      <c r="A1065" s="130"/>
      <c r="B1065" s="130"/>
      <c r="C1065" s="130"/>
      <c r="D1065" s="130"/>
      <c r="E1065" s="130"/>
      <c r="F1065" s="130"/>
      <c r="G1065" s="130"/>
      <c r="H1065" s="130"/>
      <c r="I1065" s="131"/>
      <c r="J1065" s="130"/>
      <c r="K1065" s="130"/>
      <c r="L1065" s="130"/>
      <c r="M1065" s="130"/>
      <c r="N1065" s="130"/>
      <c r="O1065" s="130"/>
      <c r="P1065" s="130"/>
      <c r="Q1065" s="130"/>
      <c r="R1065" s="130"/>
      <c r="S1065" s="130"/>
      <c r="T1065" s="130"/>
      <c r="U1065" s="130"/>
      <c r="V1065" s="130"/>
      <c r="W1065" s="130"/>
      <c r="X1065" s="130"/>
      <c r="Y1065" s="133"/>
      <c r="Z1065" s="130"/>
      <c r="AA1065" s="134"/>
      <c r="AB1065" s="130"/>
      <c r="AC1065" s="130"/>
      <c r="AD1065" s="130"/>
      <c r="AE1065" s="130"/>
    </row>
    <row r="1066" spans="1:31" ht="15.75" customHeight="1" x14ac:dyDescent="0.3">
      <c r="A1066" s="130"/>
      <c r="B1066" s="130"/>
      <c r="C1066" s="130"/>
      <c r="D1066" s="130"/>
      <c r="E1066" s="130"/>
      <c r="F1066" s="130"/>
      <c r="G1066" s="130"/>
      <c r="H1066" s="130"/>
      <c r="I1066" s="131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30"/>
      <c r="U1066" s="130"/>
      <c r="V1066" s="130"/>
      <c r="W1066" s="130"/>
      <c r="X1066" s="130"/>
      <c r="Y1066" s="133"/>
      <c r="Z1066" s="130"/>
      <c r="AA1066" s="134"/>
      <c r="AB1066" s="130"/>
      <c r="AC1066" s="130"/>
      <c r="AD1066" s="130"/>
      <c r="AE1066" s="130"/>
    </row>
    <row r="1067" spans="1:31" ht="15.75" customHeight="1" x14ac:dyDescent="0.3">
      <c r="A1067" s="130"/>
      <c r="B1067" s="130"/>
      <c r="C1067" s="130"/>
      <c r="D1067" s="130"/>
      <c r="E1067" s="130"/>
      <c r="F1067" s="130"/>
      <c r="G1067" s="130"/>
      <c r="H1067" s="130"/>
      <c r="I1067" s="131"/>
      <c r="J1067" s="130"/>
      <c r="K1067" s="130"/>
      <c r="L1067" s="130"/>
      <c r="M1067" s="130"/>
      <c r="N1067" s="130"/>
      <c r="O1067" s="130"/>
      <c r="P1067" s="130"/>
      <c r="Q1067" s="130"/>
      <c r="R1067" s="130"/>
      <c r="S1067" s="130"/>
      <c r="T1067" s="130"/>
      <c r="U1067" s="130"/>
      <c r="V1067" s="130"/>
      <c r="W1067" s="130"/>
      <c r="X1067" s="130"/>
      <c r="Y1067" s="133"/>
      <c r="Z1067" s="130"/>
      <c r="AA1067" s="134"/>
      <c r="AB1067" s="130"/>
      <c r="AC1067" s="130"/>
      <c r="AD1067" s="130"/>
      <c r="AE1067" s="130"/>
    </row>
    <row r="1068" spans="1:31" ht="15.75" customHeight="1" x14ac:dyDescent="0.3">
      <c r="A1068" s="130"/>
      <c r="B1068" s="130"/>
      <c r="C1068" s="130"/>
      <c r="D1068" s="130"/>
      <c r="E1068" s="130"/>
      <c r="F1068" s="130"/>
      <c r="G1068" s="130"/>
      <c r="H1068" s="130"/>
      <c r="I1068" s="131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30"/>
      <c r="U1068" s="130"/>
      <c r="V1068" s="130"/>
      <c r="W1068" s="130"/>
      <c r="X1068" s="130"/>
      <c r="Y1068" s="133"/>
      <c r="Z1068" s="130"/>
      <c r="AA1068" s="134"/>
      <c r="AB1068" s="130"/>
      <c r="AC1068" s="130"/>
      <c r="AD1068" s="130"/>
      <c r="AE1068" s="130"/>
    </row>
    <row r="1069" spans="1:31" ht="15.75" customHeight="1" x14ac:dyDescent="0.3">
      <c r="A1069" s="130"/>
      <c r="B1069" s="130"/>
      <c r="C1069" s="130"/>
      <c r="D1069" s="130"/>
      <c r="E1069" s="130"/>
      <c r="F1069" s="130"/>
      <c r="G1069" s="130"/>
      <c r="H1069" s="130"/>
      <c r="I1069" s="131"/>
      <c r="J1069" s="130"/>
      <c r="K1069" s="130"/>
      <c r="L1069" s="130"/>
      <c r="M1069" s="130"/>
      <c r="N1069" s="130"/>
      <c r="O1069" s="130"/>
      <c r="P1069" s="130"/>
      <c r="Q1069" s="130"/>
      <c r="R1069" s="130"/>
      <c r="S1069" s="130"/>
      <c r="T1069" s="130"/>
      <c r="U1069" s="130"/>
      <c r="V1069" s="130"/>
      <c r="W1069" s="130"/>
      <c r="X1069" s="130"/>
      <c r="Y1069" s="133"/>
      <c r="Z1069" s="130"/>
      <c r="AA1069" s="134"/>
      <c r="AB1069" s="130"/>
      <c r="AC1069" s="130"/>
      <c r="AD1069" s="130"/>
      <c r="AE1069" s="130"/>
    </row>
    <row r="1070" spans="1:31" ht="15.75" customHeight="1" x14ac:dyDescent="0.3">
      <c r="A1070" s="130"/>
      <c r="B1070" s="130"/>
      <c r="C1070" s="130"/>
      <c r="D1070" s="130"/>
      <c r="E1070" s="130"/>
      <c r="F1070" s="130"/>
      <c r="G1070" s="130"/>
      <c r="H1070" s="130"/>
      <c r="I1070" s="131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30"/>
      <c r="U1070" s="130"/>
      <c r="V1070" s="130"/>
      <c r="W1070" s="130"/>
      <c r="X1070" s="130"/>
      <c r="Y1070" s="133"/>
      <c r="Z1070" s="130"/>
      <c r="AA1070" s="134"/>
      <c r="AB1070" s="130"/>
      <c r="AC1070" s="130"/>
      <c r="AD1070" s="130"/>
      <c r="AE1070" s="130"/>
    </row>
    <row r="1071" spans="1:31" ht="15.75" customHeight="1" x14ac:dyDescent="0.3">
      <c r="A1071" s="130"/>
      <c r="B1071" s="130"/>
      <c r="C1071" s="130"/>
      <c r="D1071" s="130"/>
      <c r="E1071" s="130"/>
      <c r="F1071" s="130"/>
      <c r="G1071" s="130"/>
      <c r="H1071" s="130"/>
      <c r="I1071" s="131"/>
      <c r="J1071" s="130"/>
      <c r="K1071" s="130"/>
      <c r="L1071" s="130"/>
      <c r="M1071" s="130"/>
      <c r="N1071" s="130"/>
      <c r="O1071" s="130"/>
      <c r="P1071" s="130"/>
      <c r="Q1071" s="130"/>
      <c r="R1071" s="130"/>
      <c r="S1071" s="130"/>
      <c r="T1071" s="130"/>
      <c r="U1071" s="130"/>
      <c r="V1071" s="130"/>
      <c r="W1071" s="130"/>
      <c r="X1071" s="130"/>
      <c r="Y1071" s="133"/>
      <c r="Z1071" s="130"/>
      <c r="AA1071" s="134"/>
      <c r="AB1071" s="130"/>
      <c r="AC1071" s="130"/>
      <c r="AD1071" s="130"/>
      <c r="AE1071" s="130"/>
    </row>
    <row r="1072" spans="1:31" ht="15.75" customHeight="1" x14ac:dyDescent="0.3">
      <c r="A1072" s="130"/>
      <c r="B1072" s="130"/>
      <c r="C1072" s="130"/>
      <c r="D1072" s="130"/>
      <c r="E1072" s="130"/>
      <c r="F1072" s="130"/>
      <c r="G1072" s="130"/>
      <c r="H1072" s="130"/>
      <c r="I1072" s="131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30"/>
      <c r="U1072" s="130"/>
      <c r="V1072" s="130"/>
      <c r="W1072" s="130"/>
      <c r="X1072" s="130"/>
      <c r="Y1072" s="133"/>
      <c r="Z1072" s="130"/>
      <c r="AA1072" s="134"/>
      <c r="AB1072" s="130"/>
      <c r="AC1072" s="130"/>
      <c r="AD1072" s="130"/>
      <c r="AE1072" s="130"/>
    </row>
    <row r="1073" spans="1:31" ht="15.75" customHeight="1" x14ac:dyDescent="0.3">
      <c r="A1073" s="130"/>
      <c r="B1073" s="130"/>
      <c r="C1073" s="130"/>
      <c r="D1073" s="130"/>
      <c r="E1073" s="130"/>
      <c r="F1073" s="130"/>
      <c r="G1073" s="130"/>
      <c r="H1073" s="130"/>
      <c r="I1073" s="131"/>
      <c r="J1073" s="130"/>
      <c r="K1073" s="130"/>
      <c r="L1073" s="130"/>
      <c r="M1073" s="130"/>
      <c r="N1073" s="130"/>
      <c r="O1073" s="130"/>
      <c r="P1073" s="130"/>
      <c r="Q1073" s="130"/>
      <c r="R1073" s="130"/>
      <c r="S1073" s="130"/>
      <c r="T1073" s="130"/>
      <c r="U1073" s="130"/>
      <c r="V1073" s="130"/>
      <c r="W1073" s="130"/>
      <c r="X1073" s="130"/>
      <c r="Y1073" s="133"/>
      <c r="Z1073" s="130"/>
      <c r="AA1073" s="134"/>
      <c r="AB1073" s="130"/>
      <c r="AC1073" s="130"/>
      <c r="AD1073" s="130"/>
      <c r="AE1073" s="130"/>
    </row>
    <row r="1074" spans="1:31" ht="15.75" customHeight="1" x14ac:dyDescent="0.3">
      <c r="A1074" s="130"/>
      <c r="B1074" s="130"/>
      <c r="C1074" s="130"/>
      <c r="D1074" s="130"/>
      <c r="E1074" s="130"/>
      <c r="F1074" s="130"/>
      <c r="G1074" s="130"/>
      <c r="H1074" s="130"/>
      <c r="I1074" s="131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30"/>
      <c r="U1074" s="130"/>
      <c r="V1074" s="130"/>
      <c r="W1074" s="130"/>
      <c r="X1074" s="130"/>
      <c r="Y1074" s="133"/>
      <c r="Z1074" s="130"/>
      <c r="AA1074" s="134"/>
      <c r="AB1074" s="130"/>
      <c r="AC1074" s="130"/>
      <c r="AD1074" s="130"/>
      <c r="AE1074" s="130"/>
    </row>
    <row r="1075" spans="1:31" ht="15.75" customHeight="1" x14ac:dyDescent="0.3">
      <c r="A1075" s="130"/>
      <c r="B1075" s="130"/>
      <c r="C1075" s="130"/>
      <c r="D1075" s="130"/>
      <c r="E1075" s="130"/>
      <c r="F1075" s="130"/>
      <c r="G1075" s="130"/>
      <c r="H1075" s="130"/>
      <c r="I1075" s="131"/>
      <c r="J1075" s="130"/>
      <c r="K1075" s="130"/>
      <c r="L1075" s="130"/>
      <c r="M1075" s="130"/>
      <c r="N1075" s="130"/>
      <c r="O1075" s="130"/>
      <c r="P1075" s="130"/>
      <c r="Q1075" s="130"/>
      <c r="R1075" s="130"/>
      <c r="S1075" s="130"/>
      <c r="T1075" s="130"/>
      <c r="U1075" s="130"/>
      <c r="V1075" s="130"/>
      <c r="W1075" s="130"/>
      <c r="X1075" s="130"/>
      <c r="Y1075" s="133"/>
      <c r="Z1075" s="130"/>
      <c r="AA1075" s="134"/>
      <c r="AB1075" s="130"/>
      <c r="AC1075" s="130"/>
      <c r="AD1075" s="130"/>
      <c r="AE1075" s="130"/>
    </row>
    <row r="1076" spans="1:31" ht="15.75" customHeight="1" x14ac:dyDescent="0.3">
      <c r="A1076" s="130"/>
      <c r="B1076" s="130"/>
      <c r="C1076" s="130"/>
      <c r="D1076" s="130"/>
      <c r="E1076" s="130"/>
      <c r="F1076" s="130"/>
      <c r="G1076" s="130"/>
      <c r="H1076" s="130"/>
      <c r="I1076" s="131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30"/>
      <c r="U1076" s="130"/>
      <c r="V1076" s="130"/>
      <c r="W1076" s="130"/>
      <c r="X1076" s="130"/>
      <c r="Y1076" s="133"/>
      <c r="Z1076" s="130"/>
      <c r="AA1076" s="134"/>
      <c r="AB1076" s="130"/>
      <c r="AC1076" s="130"/>
      <c r="AD1076" s="130"/>
      <c r="AE1076" s="130"/>
    </row>
    <row r="1077" spans="1:31" ht="15.75" customHeight="1" x14ac:dyDescent="0.3">
      <c r="A1077" s="130"/>
      <c r="B1077" s="130"/>
      <c r="C1077" s="130"/>
      <c r="D1077" s="130"/>
      <c r="E1077" s="130"/>
      <c r="F1077" s="130"/>
      <c r="G1077" s="130"/>
      <c r="H1077" s="130"/>
      <c r="I1077" s="131"/>
      <c r="J1077" s="130"/>
      <c r="K1077" s="130"/>
      <c r="L1077" s="130"/>
      <c r="M1077" s="130"/>
      <c r="N1077" s="130"/>
      <c r="O1077" s="130"/>
      <c r="P1077" s="130"/>
      <c r="Q1077" s="130"/>
      <c r="R1077" s="130"/>
      <c r="S1077" s="130"/>
      <c r="T1077" s="130"/>
      <c r="U1077" s="130"/>
      <c r="V1077" s="130"/>
      <c r="W1077" s="130"/>
      <c r="X1077" s="130"/>
      <c r="Y1077" s="133"/>
      <c r="Z1077" s="130"/>
      <c r="AA1077" s="134"/>
      <c r="AB1077" s="130"/>
      <c r="AC1077" s="130"/>
      <c r="AD1077" s="130"/>
      <c r="AE1077" s="130"/>
    </row>
    <row r="1078" spans="1:31" ht="15.75" customHeight="1" x14ac:dyDescent="0.3">
      <c r="A1078" s="130"/>
      <c r="B1078" s="130"/>
      <c r="C1078" s="130"/>
      <c r="D1078" s="130"/>
      <c r="E1078" s="130"/>
      <c r="F1078" s="130"/>
      <c r="G1078" s="130"/>
      <c r="H1078" s="130"/>
      <c r="I1078" s="131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30"/>
      <c r="U1078" s="130"/>
      <c r="V1078" s="130"/>
      <c r="W1078" s="130"/>
      <c r="X1078" s="130"/>
      <c r="Y1078" s="133"/>
      <c r="Z1078" s="130"/>
      <c r="AA1078" s="134"/>
      <c r="AB1078" s="130"/>
      <c r="AC1078" s="130"/>
      <c r="AD1078" s="130"/>
      <c r="AE1078" s="130"/>
    </row>
    <row r="1079" spans="1:31" ht="15.75" customHeight="1" x14ac:dyDescent="0.3">
      <c r="A1079" s="130"/>
      <c r="B1079" s="130"/>
      <c r="C1079" s="130"/>
      <c r="D1079" s="130"/>
      <c r="E1079" s="130"/>
      <c r="F1079" s="130"/>
      <c r="G1079" s="130"/>
      <c r="H1079" s="130"/>
      <c r="I1079" s="131"/>
      <c r="J1079" s="130"/>
      <c r="K1079" s="130"/>
      <c r="L1079" s="130"/>
      <c r="M1079" s="130"/>
      <c r="N1079" s="130"/>
      <c r="O1079" s="130"/>
      <c r="P1079" s="130"/>
      <c r="Q1079" s="130"/>
      <c r="R1079" s="130"/>
      <c r="S1079" s="130"/>
      <c r="T1079" s="130"/>
      <c r="U1079" s="130"/>
      <c r="V1079" s="130"/>
      <c r="W1079" s="130"/>
      <c r="X1079" s="130"/>
      <c r="Y1079" s="133"/>
      <c r="Z1079" s="130"/>
      <c r="AA1079" s="134"/>
      <c r="AB1079" s="130"/>
      <c r="AC1079" s="130"/>
      <c r="AD1079" s="130"/>
      <c r="AE1079" s="130"/>
    </row>
    <row r="1080" spans="1:31" ht="15.75" customHeight="1" x14ac:dyDescent="0.3">
      <c r="A1080" s="130"/>
      <c r="B1080" s="130"/>
      <c r="C1080" s="130"/>
      <c r="D1080" s="130"/>
      <c r="E1080" s="130"/>
      <c r="F1080" s="130"/>
      <c r="G1080" s="130"/>
      <c r="H1080" s="130"/>
      <c r="I1080" s="131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30"/>
      <c r="U1080" s="130"/>
      <c r="V1080" s="130"/>
      <c r="W1080" s="130"/>
      <c r="X1080" s="130"/>
      <c r="Y1080" s="133"/>
      <c r="Z1080" s="130"/>
      <c r="AA1080" s="134"/>
      <c r="AB1080" s="130"/>
      <c r="AC1080" s="130"/>
      <c r="AD1080" s="130"/>
      <c r="AE1080" s="130"/>
    </row>
    <row r="1081" spans="1:31" ht="15.75" customHeight="1" x14ac:dyDescent="0.3">
      <c r="A1081" s="130"/>
      <c r="B1081" s="130"/>
      <c r="C1081" s="130"/>
      <c r="D1081" s="130"/>
      <c r="E1081" s="130"/>
      <c r="F1081" s="130"/>
      <c r="G1081" s="130"/>
      <c r="H1081" s="130"/>
      <c r="I1081" s="131"/>
      <c r="J1081" s="130"/>
      <c r="K1081" s="130"/>
      <c r="L1081" s="130"/>
      <c r="M1081" s="130"/>
      <c r="N1081" s="130"/>
      <c r="O1081" s="130"/>
      <c r="P1081" s="130"/>
      <c r="Q1081" s="130"/>
      <c r="R1081" s="130"/>
      <c r="S1081" s="130"/>
      <c r="T1081" s="130"/>
      <c r="U1081" s="130"/>
      <c r="V1081" s="130"/>
      <c r="W1081" s="130"/>
      <c r="X1081" s="130"/>
      <c r="Y1081" s="133"/>
      <c r="Z1081" s="130"/>
      <c r="AA1081" s="134"/>
      <c r="AB1081" s="130"/>
      <c r="AC1081" s="130"/>
      <c r="AD1081" s="130"/>
      <c r="AE1081" s="130"/>
    </row>
    <row r="1082" spans="1:31" ht="15.75" customHeight="1" x14ac:dyDescent="0.3">
      <c r="A1082" s="130"/>
      <c r="B1082" s="130"/>
      <c r="C1082" s="130"/>
      <c r="D1082" s="130"/>
      <c r="E1082" s="130"/>
      <c r="F1082" s="130"/>
      <c r="G1082" s="130"/>
      <c r="H1082" s="130"/>
      <c r="I1082" s="131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30"/>
      <c r="U1082" s="130"/>
      <c r="V1082" s="130"/>
      <c r="W1082" s="130"/>
      <c r="X1082" s="130"/>
      <c r="Y1082" s="133"/>
      <c r="Z1082" s="130"/>
      <c r="AA1082" s="134"/>
      <c r="AB1082" s="130"/>
      <c r="AC1082" s="130"/>
      <c r="AD1082" s="130"/>
      <c r="AE1082" s="130"/>
    </row>
    <row r="1083" spans="1:31" ht="15.75" customHeight="1" x14ac:dyDescent="0.3">
      <c r="A1083" s="130"/>
      <c r="B1083" s="130"/>
      <c r="C1083" s="130"/>
      <c r="D1083" s="130"/>
      <c r="E1083" s="130"/>
      <c r="F1083" s="130"/>
      <c r="G1083" s="130"/>
      <c r="H1083" s="130"/>
      <c r="I1083" s="131"/>
      <c r="J1083" s="130"/>
      <c r="K1083" s="130"/>
      <c r="L1083" s="130"/>
      <c r="M1083" s="130"/>
      <c r="N1083" s="130"/>
      <c r="O1083" s="130"/>
      <c r="P1083" s="130"/>
      <c r="Q1083" s="130"/>
      <c r="R1083" s="130"/>
      <c r="S1083" s="130"/>
      <c r="T1083" s="130"/>
      <c r="U1083" s="130"/>
      <c r="V1083" s="130"/>
      <c r="W1083" s="130"/>
      <c r="X1083" s="130"/>
      <c r="Y1083" s="133"/>
      <c r="Z1083" s="130"/>
      <c r="AA1083" s="134"/>
      <c r="AB1083" s="130"/>
      <c r="AC1083" s="130"/>
      <c r="AD1083" s="130"/>
      <c r="AE1083" s="130"/>
    </row>
    <row r="1084" spans="1:31" ht="15.75" customHeight="1" x14ac:dyDescent="0.3">
      <c r="A1084" s="130"/>
      <c r="B1084" s="130"/>
      <c r="C1084" s="130"/>
      <c r="D1084" s="130"/>
      <c r="E1084" s="130"/>
      <c r="F1084" s="130"/>
      <c r="G1084" s="130"/>
      <c r="H1084" s="130"/>
      <c r="I1084" s="131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30"/>
      <c r="U1084" s="130"/>
      <c r="V1084" s="130"/>
      <c r="W1084" s="130"/>
      <c r="X1084" s="130"/>
      <c r="Y1084" s="133"/>
      <c r="Z1084" s="130"/>
      <c r="AA1084" s="134"/>
      <c r="AB1084" s="130"/>
      <c r="AC1084" s="130"/>
      <c r="AD1084" s="130"/>
      <c r="AE1084" s="130"/>
    </row>
    <row r="1085" spans="1:31" ht="15.75" customHeight="1" x14ac:dyDescent="0.3">
      <c r="A1085" s="130"/>
      <c r="B1085" s="130"/>
      <c r="C1085" s="130"/>
      <c r="D1085" s="130"/>
      <c r="E1085" s="130"/>
      <c r="F1085" s="130"/>
      <c r="G1085" s="130"/>
      <c r="H1085" s="130"/>
      <c r="I1085" s="131"/>
      <c r="J1085" s="130"/>
      <c r="K1085" s="130"/>
      <c r="L1085" s="130"/>
      <c r="M1085" s="130"/>
      <c r="N1085" s="130"/>
      <c r="O1085" s="130"/>
      <c r="P1085" s="130"/>
      <c r="Q1085" s="130"/>
      <c r="R1085" s="130"/>
      <c r="S1085" s="130"/>
      <c r="T1085" s="130"/>
      <c r="U1085" s="130"/>
      <c r="V1085" s="130"/>
      <c r="W1085" s="130"/>
      <c r="X1085" s="130"/>
      <c r="Y1085" s="133"/>
      <c r="Z1085" s="130"/>
      <c r="AA1085" s="134"/>
      <c r="AB1085" s="130"/>
      <c r="AC1085" s="130"/>
      <c r="AD1085" s="130"/>
      <c r="AE1085" s="130"/>
    </row>
    <row r="1086" spans="1:31" ht="15.75" customHeight="1" x14ac:dyDescent="0.3">
      <c r="A1086" s="130"/>
      <c r="B1086" s="130"/>
      <c r="C1086" s="130"/>
      <c r="D1086" s="130"/>
      <c r="E1086" s="130"/>
      <c r="F1086" s="130"/>
      <c r="G1086" s="130"/>
      <c r="H1086" s="130"/>
      <c r="I1086" s="131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30"/>
      <c r="U1086" s="130"/>
      <c r="V1086" s="130"/>
      <c r="W1086" s="130"/>
      <c r="X1086" s="130"/>
      <c r="Y1086" s="133"/>
      <c r="Z1086" s="130"/>
      <c r="AA1086" s="134"/>
      <c r="AB1086" s="130"/>
      <c r="AC1086" s="130"/>
      <c r="AD1086" s="130"/>
      <c r="AE1086" s="130"/>
    </row>
    <row r="1087" spans="1:31" ht="15.75" customHeight="1" x14ac:dyDescent="0.3">
      <c r="A1087" s="130"/>
      <c r="B1087" s="130"/>
      <c r="C1087" s="130"/>
      <c r="D1087" s="130"/>
      <c r="E1087" s="130"/>
      <c r="F1087" s="130"/>
      <c r="G1087" s="130"/>
      <c r="H1087" s="130"/>
      <c r="I1087" s="131"/>
      <c r="J1087" s="130"/>
      <c r="K1087" s="130"/>
      <c r="L1087" s="130"/>
      <c r="M1087" s="130"/>
      <c r="N1087" s="130"/>
      <c r="O1087" s="130"/>
      <c r="P1087" s="130"/>
      <c r="Q1087" s="130"/>
      <c r="R1087" s="130"/>
      <c r="S1087" s="130"/>
      <c r="T1087" s="130"/>
      <c r="U1087" s="130"/>
      <c r="V1087" s="130"/>
      <c r="W1087" s="130"/>
      <c r="X1087" s="130"/>
      <c r="Y1087" s="133"/>
      <c r="Z1087" s="130"/>
      <c r="AA1087" s="134"/>
      <c r="AB1087" s="130"/>
      <c r="AC1087" s="130"/>
      <c r="AD1087" s="130"/>
      <c r="AE1087" s="130"/>
    </row>
    <row r="1088" spans="1:31" ht="15.75" customHeight="1" x14ac:dyDescent="0.3">
      <c r="A1088" s="130"/>
      <c r="B1088" s="130"/>
      <c r="C1088" s="130"/>
      <c r="D1088" s="130"/>
      <c r="E1088" s="130"/>
      <c r="F1088" s="130"/>
      <c r="G1088" s="130"/>
      <c r="H1088" s="130"/>
      <c r="I1088" s="131"/>
      <c r="J1088" s="130"/>
      <c r="K1088" s="130"/>
      <c r="L1088" s="130"/>
      <c r="M1088" s="130"/>
      <c r="N1088" s="130"/>
      <c r="O1088" s="130"/>
      <c r="P1088" s="130"/>
      <c r="Q1088" s="130"/>
      <c r="R1088" s="130"/>
      <c r="S1088" s="130"/>
      <c r="T1088" s="130"/>
      <c r="U1088" s="130"/>
      <c r="V1088" s="130"/>
      <c r="W1088" s="130"/>
      <c r="X1088" s="130"/>
      <c r="Y1088" s="133"/>
      <c r="Z1088" s="130"/>
      <c r="AA1088" s="134"/>
      <c r="AB1088" s="130"/>
      <c r="AC1088" s="130"/>
      <c r="AD1088" s="130"/>
      <c r="AE1088" s="130"/>
    </row>
    <row r="1089" spans="1:31" ht="15.75" customHeight="1" x14ac:dyDescent="0.3">
      <c r="A1089" s="130"/>
      <c r="B1089" s="130"/>
      <c r="C1089" s="130"/>
      <c r="D1089" s="130"/>
      <c r="E1089" s="130"/>
      <c r="F1089" s="130"/>
      <c r="G1089" s="130"/>
      <c r="H1089" s="130"/>
      <c r="I1089" s="131"/>
      <c r="J1089" s="130"/>
      <c r="K1089" s="130"/>
      <c r="L1089" s="130"/>
      <c r="M1089" s="130"/>
      <c r="N1089" s="130"/>
      <c r="O1089" s="130"/>
      <c r="P1089" s="130"/>
      <c r="Q1089" s="130"/>
      <c r="R1089" s="130"/>
      <c r="S1089" s="130"/>
      <c r="T1089" s="130"/>
      <c r="U1089" s="130"/>
      <c r="V1089" s="130"/>
      <c r="W1089" s="130"/>
      <c r="X1089" s="130"/>
      <c r="Y1089" s="133"/>
      <c r="Z1089" s="130"/>
      <c r="AA1089" s="134"/>
      <c r="AB1089" s="130"/>
      <c r="AC1089" s="130"/>
      <c r="AD1089" s="130"/>
      <c r="AE1089" s="130"/>
    </row>
    <row r="1090" spans="1:31" ht="15.75" customHeight="1" x14ac:dyDescent="0.3">
      <c r="A1090" s="130"/>
      <c r="B1090" s="130"/>
      <c r="C1090" s="130"/>
      <c r="D1090" s="130"/>
      <c r="E1090" s="130"/>
      <c r="F1090" s="130"/>
      <c r="G1090" s="130"/>
      <c r="H1090" s="130"/>
      <c r="I1090" s="131"/>
      <c r="J1090" s="130"/>
      <c r="K1090" s="130"/>
      <c r="L1090" s="130"/>
      <c r="M1090" s="130"/>
      <c r="N1090" s="130"/>
      <c r="O1090" s="130"/>
      <c r="P1090" s="130"/>
      <c r="Q1090" s="130"/>
      <c r="R1090" s="130"/>
      <c r="S1090" s="130"/>
      <c r="T1090" s="130"/>
      <c r="U1090" s="130"/>
      <c r="V1090" s="130"/>
      <c r="W1090" s="130"/>
      <c r="X1090" s="130"/>
      <c r="Y1090" s="133"/>
      <c r="Z1090" s="130"/>
      <c r="AA1090" s="134"/>
      <c r="AB1090" s="130"/>
      <c r="AC1090" s="130"/>
      <c r="AD1090" s="130"/>
      <c r="AE1090" s="130"/>
    </row>
    <row r="1091" spans="1:31" ht="15.75" customHeight="1" x14ac:dyDescent="0.3">
      <c r="A1091" s="130"/>
      <c r="B1091" s="130"/>
      <c r="C1091" s="130"/>
      <c r="D1091" s="130"/>
      <c r="E1091" s="130"/>
      <c r="F1091" s="130"/>
      <c r="G1091" s="130"/>
      <c r="H1091" s="130"/>
      <c r="I1091" s="131"/>
      <c r="J1091" s="130"/>
      <c r="K1091" s="130"/>
      <c r="L1091" s="130"/>
      <c r="M1091" s="130"/>
      <c r="N1091" s="130"/>
      <c r="O1091" s="130"/>
      <c r="P1091" s="130"/>
      <c r="Q1091" s="130"/>
      <c r="R1091" s="130"/>
      <c r="S1091" s="130"/>
      <c r="T1091" s="130"/>
      <c r="U1091" s="130"/>
      <c r="V1091" s="130"/>
      <c r="W1091" s="130"/>
      <c r="X1091" s="130"/>
      <c r="Y1091" s="133"/>
      <c r="Z1091" s="130"/>
      <c r="AA1091" s="134"/>
      <c r="AB1091" s="130"/>
      <c r="AC1091" s="130"/>
      <c r="AD1091" s="130"/>
      <c r="AE1091" s="130"/>
    </row>
    <row r="1092" spans="1:31" ht="15.75" customHeight="1" x14ac:dyDescent="0.3">
      <c r="A1092" s="130"/>
      <c r="B1092" s="130"/>
      <c r="C1092" s="130"/>
      <c r="D1092" s="130"/>
      <c r="E1092" s="130"/>
      <c r="F1092" s="130"/>
      <c r="G1092" s="130"/>
      <c r="H1092" s="130"/>
      <c r="I1092" s="131"/>
      <c r="J1092" s="130"/>
      <c r="K1092" s="130"/>
      <c r="L1092" s="130"/>
      <c r="M1092" s="130"/>
      <c r="N1092" s="130"/>
      <c r="O1092" s="130"/>
      <c r="P1092" s="130"/>
      <c r="Q1092" s="130"/>
      <c r="R1092" s="130"/>
      <c r="S1092" s="130"/>
      <c r="T1092" s="130"/>
      <c r="U1092" s="130"/>
      <c r="V1092" s="130"/>
      <c r="W1092" s="130"/>
      <c r="X1092" s="130"/>
      <c r="Y1092" s="133"/>
      <c r="Z1092" s="130"/>
      <c r="AA1092" s="134"/>
      <c r="AB1092" s="130"/>
      <c r="AC1092" s="130"/>
      <c r="AD1092" s="130"/>
      <c r="AE1092" s="130"/>
    </row>
    <row r="1093" spans="1:31" ht="15.75" customHeight="1" x14ac:dyDescent="0.3">
      <c r="A1093" s="130"/>
      <c r="B1093" s="130"/>
      <c r="C1093" s="130"/>
      <c r="D1093" s="130"/>
      <c r="E1093" s="130"/>
      <c r="F1093" s="130"/>
      <c r="G1093" s="130"/>
      <c r="H1093" s="130"/>
      <c r="I1093" s="131"/>
      <c r="J1093" s="130"/>
      <c r="K1093" s="130"/>
      <c r="L1093" s="130"/>
      <c r="M1093" s="130"/>
      <c r="N1093" s="130"/>
      <c r="O1093" s="130"/>
      <c r="P1093" s="130"/>
      <c r="Q1093" s="130"/>
      <c r="R1093" s="130"/>
      <c r="S1093" s="130"/>
      <c r="T1093" s="130"/>
      <c r="U1093" s="130"/>
      <c r="V1093" s="130"/>
      <c r="W1093" s="130"/>
      <c r="X1093" s="130"/>
      <c r="Y1093" s="133"/>
      <c r="Z1093" s="130"/>
      <c r="AA1093" s="134"/>
      <c r="AB1093" s="130"/>
      <c r="AC1093" s="130"/>
      <c r="AD1093" s="130"/>
      <c r="AE1093" s="130"/>
    </row>
    <row r="1094" spans="1:31" ht="15.75" customHeight="1" x14ac:dyDescent="0.3">
      <c r="A1094" s="130"/>
      <c r="B1094" s="130"/>
      <c r="C1094" s="130"/>
      <c r="D1094" s="130"/>
      <c r="E1094" s="130"/>
      <c r="F1094" s="130"/>
      <c r="G1094" s="130"/>
      <c r="H1094" s="130"/>
      <c r="I1094" s="131"/>
      <c r="J1094" s="130"/>
      <c r="K1094" s="130"/>
      <c r="L1094" s="130"/>
      <c r="M1094" s="130"/>
      <c r="N1094" s="130"/>
      <c r="O1094" s="130"/>
      <c r="P1094" s="130"/>
      <c r="Q1094" s="130"/>
      <c r="R1094" s="130"/>
      <c r="S1094" s="130"/>
      <c r="T1094" s="130"/>
      <c r="U1094" s="130"/>
      <c r="V1094" s="130"/>
      <c r="W1094" s="130"/>
      <c r="X1094" s="130"/>
      <c r="Y1094" s="133"/>
      <c r="Z1094" s="130"/>
      <c r="AA1094" s="134"/>
      <c r="AB1094" s="130"/>
      <c r="AC1094" s="130"/>
      <c r="AD1094" s="130"/>
      <c r="AE1094" s="130"/>
    </row>
    <row r="1095" spans="1:31" ht="15.75" customHeight="1" x14ac:dyDescent="0.3">
      <c r="A1095" s="130"/>
      <c r="B1095" s="130"/>
      <c r="C1095" s="130"/>
      <c r="D1095" s="130"/>
      <c r="E1095" s="130"/>
      <c r="F1095" s="130"/>
      <c r="G1095" s="130"/>
      <c r="H1095" s="130"/>
      <c r="I1095" s="131"/>
      <c r="J1095" s="130"/>
      <c r="K1095" s="130"/>
      <c r="L1095" s="130"/>
      <c r="M1095" s="130"/>
      <c r="N1095" s="130"/>
      <c r="O1095" s="130"/>
      <c r="P1095" s="130"/>
      <c r="Q1095" s="130"/>
      <c r="R1095" s="130"/>
      <c r="S1095" s="130"/>
      <c r="T1095" s="130"/>
      <c r="U1095" s="130"/>
      <c r="V1095" s="130"/>
      <c r="W1095" s="130"/>
      <c r="X1095" s="130"/>
      <c r="Y1095" s="133"/>
      <c r="Z1095" s="130"/>
      <c r="AA1095" s="134"/>
      <c r="AB1095" s="130"/>
      <c r="AC1095" s="130"/>
      <c r="AD1095" s="130"/>
      <c r="AE1095" s="130"/>
    </row>
    <row r="1096" spans="1:31" ht="15.75" customHeight="1" x14ac:dyDescent="0.3">
      <c r="A1096" s="130"/>
      <c r="B1096" s="130"/>
      <c r="C1096" s="130"/>
      <c r="D1096" s="130"/>
      <c r="E1096" s="130"/>
      <c r="F1096" s="130"/>
      <c r="G1096" s="130"/>
      <c r="H1096" s="130"/>
      <c r="I1096" s="131"/>
      <c r="J1096" s="130"/>
      <c r="K1096" s="130"/>
      <c r="L1096" s="130"/>
      <c r="M1096" s="130"/>
      <c r="N1096" s="130"/>
      <c r="O1096" s="130"/>
      <c r="P1096" s="130"/>
      <c r="Q1096" s="130"/>
      <c r="R1096" s="130"/>
      <c r="S1096" s="130"/>
      <c r="T1096" s="130"/>
      <c r="U1096" s="130"/>
      <c r="V1096" s="130"/>
      <c r="W1096" s="130"/>
      <c r="X1096" s="130"/>
      <c r="Y1096" s="133"/>
      <c r="Z1096" s="130"/>
      <c r="AA1096" s="134"/>
      <c r="AB1096" s="130"/>
      <c r="AC1096" s="130"/>
      <c r="AD1096" s="130"/>
      <c r="AE1096" s="130"/>
    </row>
    <row r="1097" spans="1:31" ht="15.75" customHeight="1" x14ac:dyDescent="0.3">
      <c r="A1097" s="130"/>
      <c r="B1097" s="130"/>
      <c r="C1097" s="130"/>
      <c r="D1097" s="130"/>
      <c r="E1097" s="130"/>
      <c r="F1097" s="130"/>
      <c r="G1097" s="130"/>
      <c r="H1097" s="130"/>
      <c r="I1097" s="131"/>
      <c r="J1097" s="130"/>
      <c r="K1097" s="130"/>
      <c r="L1097" s="130"/>
      <c r="M1097" s="130"/>
      <c r="N1097" s="130"/>
      <c r="O1097" s="130"/>
      <c r="P1097" s="130"/>
      <c r="Q1097" s="130"/>
      <c r="R1097" s="130"/>
      <c r="S1097" s="130"/>
      <c r="T1097" s="130"/>
      <c r="U1097" s="130"/>
      <c r="V1097" s="130"/>
      <c r="W1097" s="130"/>
      <c r="X1097" s="130"/>
      <c r="Y1097" s="133"/>
      <c r="Z1097" s="130"/>
      <c r="AA1097" s="134"/>
      <c r="AB1097" s="130"/>
      <c r="AC1097" s="130"/>
      <c r="AD1097" s="130"/>
      <c r="AE1097" s="130"/>
    </row>
    <row r="1098" spans="1:31" ht="15.75" customHeight="1" x14ac:dyDescent="0.3">
      <c r="A1098" s="130"/>
      <c r="B1098" s="130"/>
      <c r="C1098" s="130"/>
      <c r="D1098" s="130"/>
      <c r="E1098" s="130"/>
      <c r="F1098" s="130"/>
      <c r="G1098" s="130"/>
      <c r="H1098" s="130"/>
      <c r="I1098" s="131"/>
      <c r="J1098" s="130"/>
      <c r="K1098" s="130"/>
      <c r="L1098" s="130"/>
      <c r="M1098" s="130"/>
      <c r="N1098" s="130"/>
      <c r="O1098" s="130"/>
      <c r="P1098" s="130"/>
      <c r="Q1098" s="130"/>
      <c r="R1098" s="130"/>
      <c r="S1098" s="130"/>
      <c r="T1098" s="130"/>
      <c r="U1098" s="130"/>
      <c r="V1098" s="130"/>
      <c r="W1098" s="130"/>
      <c r="X1098" s="130"/>
      <c r="Y1098" s="133"/>
      <c r="Z1098" s="130"/>
      <c r="AA1098" s="134"/>
      <c r="AB1098" s="130"/>
      <c r="AC1098" s="130"/>
      <c r="AD1098" s="130"/>
      <c r="AE1098" s="130"/>
    </row>
    <row r="1099" spans="1:31" ht="15.75" customHeight="1" x14ac:dyDescent="0.3">
      <c r="A1099" s="130"/>
      <c r="B1099" s="130"/>
      <c r="C1099" s="130"/>
      <c r="D1099" s="130"/>
      <c r="E1099" s="130"/>
      <c r="F1099" s="130"/>
      <c r="G1099" s="130"/>
      <c r="H1099" s="130"/>
      <c r="I1099" s="131"/>
      <c r="J1099" s="130"/>
      <c r="K1099" s="130"/>
      <c r="L1099" s="130"/>
      <c r="M1099" s="130"/>
      <c r="N1099" s="130"/>
      <c r="O1099" s="130"/>
      <c r="P1099" s="130"/>
      <c r="Q1099" s="130"/>
      <c r="R1099" s="130"/>
      <c r="S1099" s="130"/>
      <c r="T1099" s="130"/>
      <c r="U1099" s="130"/>
      <c r="V1099" s="130"/>
      <c r="W1099" s="130"/>
      <c r="X1099" s="130"/>
      <c r="Y1099" s="133"/>
      <c r="Z1099" s="130"/>
      <c r="AA1099" s="134"/>
      <c r="AB1099" s="130"/>
      <c r="AC1099" s="130"/>
      <c r="AD1099" s="130"/>
      <c r="AE1099" s="130"/>
    </row>
    <row r="1100" spans="1:31" ht="15.75" customHeight="1" x14ac:dyDescent="0.3">
      <c r="A1100" s="130"/>
      <c r="B1100" s="130"/>
      <c r="C1100" s="130"/>
      <c r="D1100" s="130"/>
      <c r="E1100" s="130"/>
      <c r="F1100" s="130"/>
      <c r="G1100" s="130"/>
      <c r="H1100" s="130"/>
      <c r="I1100" s="131"/>
      <c r="J1100" s="130"/>
      <c r="K1100" s="130"/>
      <c r="L1100" s="130"/>
      <c r="M1100" s="130"/>
      <c r="N1100" s="130"/>
      <c r="O1100" s="130"/>
      <c r="P1100" s="130"/>
      <c r="Q1100" s="130"/>
      <c r="R1100" s="130"/>
      <c r="S1100" s="130"/>
      <c r="T1100" s="130"/>
      <c r="U1100" s="130"/>
      <c r="V1100" s="130"/>
      <c r="W1100" s="130"/>
      <c r="X1100" s="130"/>
      <c r="Y1100" s="133"/>
      <c r="Z1100" s="130"/>
      <c r="AA1100" s="134"/>
      <c r="AB1100" s="130"/>
      <c r="AC1100" s="130"/>
      <c r="AD1100" s="130"/>
      <c r="AE1100" s="130"/>
    </row>
    <row r="1101" spans="1:31" ht="15.75" customHeight="1" x14ac:dyDescent="0.3">
      <c r="A1101" s="130"/>
      <c r="B1101" s="130"/>
      <c r="C1101" s="130"/>
      <c r="D1101" s="130"/>
      <c r="E1101" s="130"/>
      <c r="F1101" s="130"/>
      <c r="G1101" s="130"/>
      <c r="H1101" s="130"/>
      <c r="I1101" s="131"/>
      <c r="J1101" s="130"/>
      <c r="K1101" s="130"/>
      <c r="L1101" s="130"/>
      <c r="M1101" s="130"/>
      <c r="N1101" s="130"/>
      <c r="O1101" s="130"/>
      <c r="P1101" s="130"/>
      <c r="Q1101" s="130"/>
      <c r="R1101" s="130"/>
      <c r="S1101" s="130"/>
      <c r="T1101" s="130"/>
      <c r="U1101" s="130"/>
      <c r="V1101" s="130"/>
      <c r="W1101" s="130"/>
      <c r="X1101" s="130"/>
      <c r="Y1101" s="133"/>
      <c r="Z1101" s="130"/>
      <c r="AA1101" s="134"/>
      <c r="AB1101" s="130"/>
      <c r="AC1101" s="130"/>
      <c r="AD1101" s="130"/>
      <c r="AE1101" s="130"/>
    </row>
    <row r="1102" spans="1:31" ht="15.75" customHeight="1" x14ac:dyDescent="0.3">
      <c r="A1102" s="130"/>
      <c r="B1102" s="130"/>
      <c r="C1102" s="130"/>
      <c r="D1102" s="130"/>
      <c r="E1102" s="130"/>
      <c r="F1102" s="130"/>
      <c r="G1102" s="130"/>
      <c r="H1102" s="130"/>
      <c r="I1102" s="131"/>
      <c r="J1102" s="130"/>
      <c r="K1102" s="130"/>
      <c r="L1102" s="130"/>
      <c r="M1102" s="130"/>
      <c r="N1102" s="130"/>
      <c r="O1102" s="130"/>
      <c r="P1102" s="130"/>
      <c r="Q1102" s="130"/>
      <c r="R1102" s="130"/>
      <c r="S1102" s="130"/>
      <c r="T1102" s="130"/>
      <c r="U1102" s="130"/>
      <c r="V1102" s="130"/>
      <c r="W1102" s="130"/>
      <c r="X1102" s="130"/>
      <c r="Y1102" s="133"/>
      <c r="Z1102" s="130"/>
      <c r="AA1102" s="134"/>
      <c r="AB1102" s="130"/>
      <c r="AC1102" s="130"/>
      <c r="AD1102" s="130"/>
      <c r="AE1102" s="130"/>
    </row>
    <row r="1103" spans="1:31" ht="15.75" customHeight="1" x14ac:dyDescent="0.3">
      <c r="A1103" s="130"/>
      <c r="B1103" s="130"/>
      <c r="C1103" s="130"/>
      <c r="D1103" s="130"/>
      <c r="E1103" s="130"/>
      <c r="F1103" s="130"/>
      <c r="G1103" s="130"/>
      <c r="H1103" s="130"/>
      <c r="I1103" s="131"/>
      <c r="J1103" s="130"/>
      <c r="K1103" s="130"/>
      <c r="L1103" s="130"/>
      <c r="M1103" s="130"/>
      <c r="N1103" s="130"/>
      <c r="O1103" s="130"/>
      <c r="P1103" s="130"/>
      <c r="Q1103" s="130"/>
      <c r="R1103" s="130"/>
      <c r="S1103" s="130"/>
      <c r="T1103" s="130"/>
      <c r="U1103" s="130"/>
      <c r="V1103" s="130"/>
      <c r="W1103" s="130"/>
      <c r="X1103" s="130"/>
      <c r="Y1103" s="133"/>
      <c r="Z1103" s="130"/>
      <c r="AA1103" s="134"/>
      <c r="AB1103" s="130"/>
      <c r="AC1103" s="130"/>
      <c r="AD1103" s="130"/>
      <c r="AE1103" s="130"/>
    </row>
    <row r="1104" spans="1:31" ht="15.75" customHeight="1" x14ac:dyDescent="0.3">
      <c r="A1104" s="130"/>
      <c r="B1104" s="130"/>
      <c r="C1104" s="130"/>
      <c r="D1104" s="130"/>
      <c r="E1104" s="130"/>
      <c r="F1104" s="130"/>
      <c r="G1104" s="130"/>
      <c r="H1104" s="130"/>
      <c r="I1104" s="131"/>
      <c r="J1104" s="130"/>
      <c r="K1104" s="130"/>
      <c r="L1104" s="130"/>
      <c r="M1104" s="130"/>
      <c r="N1104" s="130"/>
      <c r="O1104" s="130"/>
      <c r="P1104" s="130"/>
      <c r="Q1104" s="130"/>
      <c r="R1104" s="130"/>
      <c r="S1104" s="130"/>
      <c r="T1104" s="130"/>
      <c r="U1104" s="130"/>
      <c r="V1104" s="130"/>
      <c r="W1104" s="130"/>
      <c r="X1104" s="130"/>
      <c r="Y1104" s="133"/>
      <c r="Z1104" s="130"/>
      <c r="AA1104" s="134"/>
      <c r="AB1104" s="130"/>
      <c r="AC1104" s="130"/>
      <c r="AD1104" s="130"/>
      <c r="AE1104" s="130"/>
    </row>
    <row r="1105" spans="1:31" ht="15.75" customHeight="1" x14ac:dyDescent="0.3">
      <c r="A1105" s="130"/>
      <c r="B1105" s="130"/>
      <c r="C1105" s="130"/>
      <c r="D1105" s="130"/>
      <c r="E1105" s="130"/>
      <c r="F1105" s="130"/>
      <c r="G1105" s="130"/>
      <c r="H1105" s="130"/>
      <c r="I1105" s="131"/>
      <c r="J1105" s="130"/>
      <c r="K1105" s="130"/>
      <c r="L1105" s="130"/>
      <c r="M1105" s="130"/>
      <c r="N1105" s="130"/>
      <c r="O1105" s="130"/>
      <c r="P1105" s="130"/>
      <c r="Q1105" s="130"/>
      <c r="R1105" s="130"/>
      <c r="S1105" s="130"/>
      <c r="T1105" s="130"/>
      <c r="U1105" s="130"/>
      <c r="V1105" s="130"/>
      <c r="W1105" s="130"/>
      <c r="X1105" s="130"/>
      <c r="Y1105" s="133"/>
      <c r="Z1105" s="130"/>
      <c r="AA1105" s="134"/>
      <c r="AB1105" s="130"/>
      <c r="AC1105" s="130"/>
      <c r="AD1105" s="130"/>
      <c r="AE1105" s="130"/>
    </row>
    <row r="1106" spans="1:31" ht="15.75" customHeight="1" x14ac:dyDescent="0.3">
      <c r="A1106" s="130"/>
      <c r="B1106" s="130"/>
      <c r="C1106" s="130"/>
      <c r="D1106" s="130"/>
      <c r="E1106" s="130"/>
      <c r="F1106" s="130"/>
      <c r="G1106" s="130"/>
      <c r="H1106" s="130"/>
      <c r="I1106" s="131"/>
      <c r="J1106" s="130"/>
      <c r="K1106" s="130"/>
      <c r="L1106" s="130"/>
      <c r="M1106" s="130"/>
      <c r="N1106" s="130"/>
      <c r="O1106" s="130"/>
      <c r="P1106" s="130"/>
      <c r="Q1106" s="130"/>
      <c r="R1106" s="130"/>
      <c r="S1106" s="130"/>
      <c r="T1106" s="130"/>
      <c r="U1106" s="130"/>
      <c r="V1106" s="130"/>
      <c r="W1106" s="130"/>
      <c r="X1106" s="130"/>
      <c r="Y1106" s="133"/>
      <c r="Z1106" s="130"/>
      <c r="AA1106" s="134"/>
      <c r="AB1106" s="130"/>
      <c r="AC1106" s="130"/>
      <c r="AD1106" s="130"/>
      <c r="AE1106" s="130"/>
    </row>
    <row r="1107" spans="1:31" ht="15.75" customHeight="1" x14ac:dyDescent="0.3">
      <c r="A1107" s="130"/>
      <c r="B1107" s="130"/>
      <c r="C1107" s="130"/>
      <c r="D1107" s="130"/>
      <c r="E1107" s="130"/>
      <c r="F1107" s="130"/>
      <c r="G1107" s="130"/>
      <c r="H1107" s="130"/>
      <c r="I1107" s="131"/>
      <c r="J1107" s="130"/>
      <c r="K1107" s="130"/>
      <c r="L1107" s="130"/>
      <c r="M1107" s="130"/>
      <c r="N1107" s="130"/>
      <c r="O1107" s="130"/>
      <c r="P1107" s="130"/>
      <c r="Q1107" s="130"/>
      <c r="R1107" s="130"/>
      <c r="S1107" s="130"/>
      <c r="T1107" s="130"/>
      <c r="U1107" s="130"/>
      <c r="V1107" s="130"/>
      <c r="W1107" s="130"/>
      <c r="X1107" s="130"/>
      <c r="Y1107" s="133"/>
      <c r="Z1107" s="130"/>
      <c r="AA1107" s="134"/>
      <c r="AB1107" s="130"/>
      <c r="AC1107" s="130"/>
      <c r="AD1107" s="130"/>
      <c r="AE1107" s="130"/>
    </row>
    <row r="1108" spans="1:31" ht="15.75" customHeight="1" x14ac:dyDescent="0.3">
      <c r="A1108" s="130"/>
      <c r="B1108" s="130"/>
      <c r="C1108" s="130"/>
      <c r="D1108" s="130"/>
      <c r="E1108" s="130"/>
      <c r="F1108" s="130"/>
      <c r="G1108" s="130"/>
      <c r="H1108" s="130"/>
      <c r="I1108" s="131"/>
      <c r="J1108" s="130"/>
      <c r="K1108" s="130"/>
      <c r="L1108" s="130"/>
      <c r="M1108" s="130"/>
      <c r="N1108" s="130"/>
      <c r="O1108" s="130"/>
      <c r="P1108" s="130"/>
      <c r="Q1108" s="130"/>
      <c r="R1108" s="130"/>
      <c r="S1108" s="130"/>
      <c r="T1108" s="130"/>
      <c r="U1108" s="130"/>
      <c r="V1108" s="130"/>
      <c r="W1108" s="130"/>
      <c r="X1108" s="130"/>
      <c r="Y1108" s="133"/>
      <c r="Z1108" s="130"/>
      <c r="AA1108" s="134"/>
      <c r="AB1108" s="130"/>
      <c r="AC1108" s="130"/>
      <c r="AD1108" s="130"/>
      <c r="AE1108" s="130"/>
    </row>
    <row r="1109" spans="1:31" ht="15.75" customHeight="1" x14ac:dyDescent="0.3">
      <c r="A1109" s="130"/>
      <c r="B1109" s="130"/>
      <c r="C1109" s="130"/>
      <c r="D1109" s="130"/>
      <c r="E1109" s="130"/>
      <c r="F1109" s="130"/>
      <c r="G1109" s="130"/>
      <c r="H1109" s="130"/>
      <c r="I1109" s="131"/>
      <c r="J1109" s="130"/>
      <c r="K1109" s="130"/>
      <c r="L1109" s="130"/>
      <c r="M1109" s="130"/>
      <c r="N1109" s="130"/>
      <c r="O1109" s="130"/>
      <c r="P1109" s="130"/>
      <c r="Q1109" s="130"/>
      <c r="R1109" s="130"/>
      <c r="S1109" s="130"/>
      <c r="T1109" s="130"/>
      <c r="U1109" s="130"/>
      <c r="V1109" s="130"/>
      <c r="W1109" s="130"/>
      <c r="X1109" s="130"/>
      <c r="Y1109" s="133"/>
      <c r="Z1109" s="130"/>
      <c r="AA1109" s="134"/>
      <c r="AB1109" s="130"/>
      <c r="AC1109" s="130"/>
      <c r="AD1109" s="130"/>
      <c r="AE1109" s="130"/>
    </row>
    <row r="1110" spans="1:31" ht="15.75" customHeight="1" x14ac:dyDescent="0.3">
      <c r="A1110" s="130"/>
      <c r="B1110" s="130"/>
      <c r="C1110" s="130"/>
      <c r="D1110" s="130"/>
      <c r="E1110" s="130"/>
      <c r="F1110" s="130"/>
      <c r="G1110" s="130"/>
      <c r="H1110" s="130"/>
      <c r="I1110" s="131"/>
      <c r="J1110" s="130"/>
      <c r="K1110" s="130"/>
      <c r="L1110" s="130"/>
      <c r="M1110" s="130"/>
      <c r="N1110" s="130"/>
      <c r="O1110" s="130"/>
      <c r="P1110" s="130"/>
      <c r="Q1110" s="130"/>
      <c r="R1110" s="130"/>
      <c r="S1110" s="130"/>
      <c r="T1110" s="130"/>
      <c r="U1110" s="130"/>
      <c r="V1110" s="130"/>
      <c r="W1110" s="130"/>
      <c r="X1110" s="130"/>
      <c r="Y1110" s="133"/>
      <c r="Z1110" s="130"/>
      <c r="AA1110" s="134"/>
      <c r="AB1110" s="130"/>
      <c r="AC1110" s="130"/>
      <c r="AD1110" s="130"/>
      <c r="AE1110" s="130"/>
    </row>
    <row r="1111" spans="1:31" ht="15.75" customHeight="1" x14ac:dyDescent="0.3">
      <c r="A1111" s="130"/>
      <c r="B1111" s="130"/>
      <c r="C1111" s="130"/>
      <c r="D1111" s="130"/>
      <c r="E1111" s="130"/>
      <c r="F1111" s="130"/>
      <c r="G1111" s="130"/>
      <c r="H1111" s="130"/>
      <c r="I1111" s="131"/>
      <c r="J1111" s="130"/>
      <c r="K1111" s="130"/>
      <c r="L1111" s="130"/>
      <c r="M1111" s="130"/>
      <c r="N1111" s="130"/>
      <c r="O1111" s="130"/>
      <c r="P1111" s="130"/>
      <c r="Q1111" s="130"/>
      <c r="R1111" s="130"/>
      <c r="S1111" s="130"/>
      <c r="T1111" s="130"/>
      <c r="U1111" s="130"/>
      <c r="V1111" s="130"/>
      <c r="W1111" s="130"/>
      <c r="X1111" s="130"/>
      <c r="Y1111" s="133"/>
      <c r="Z1111" s="130"/>
      <c r="AA1111" s="134"/>
      <c r="AB1111" s="130"/>
      <c r="AC1111" s="130"/>
      <c r="AD1111" s="130"/>
      <c r="AE1111" s="130"/>
    </row>
    <row r="1112" spans="1:31" ht="15.75" customHeight="1" x14ac:dyDescent="0.3">
      <c r="A1112" s="130"/>
      <c r="B1112" s="130"/>
      <c r="C1112" s="130"/>
      <c r="D1112" s="130"/>
      <c r="E1112" s="130"/>
      <c r="F1112" s="130"/>
      <c r="G1112" s="130"/>
      <c r="H1112" s="130"/>
      <c r="I1112" s="131"/>
      <c r="J1112" s="130"/>
      <c r="K1112" s="130"/>
      <c r="L1112" s="130"/>
      <c r="M1112" s="130"/>
      <c r="N1112" s="130"/>
      <c r="O1112" s="130"/>
      <c r="P1112" s="130"/>
      <c r="Q1112" s="130"/>
      <c r="R1112" s="130"/>
      <c r="S1112" s="130"/>
      <c r="T1112" s="130"/>
      <c r="U1112" s="130"/>
      <c r="V1112" s="130"/>
      <c r="W1112" s="130"/>
      <c r="X1112" s="130"/>
      <c r="Y1112" s="133"/>
      <c r="Z1112" s="130"/>
      <c r="AA1112" s="134"/>
      <c r="AB1112" s="130"/>
      <c r="AC1112" s="130"/>
      <c r="AD1112" s="130"/>
      <c r="AE1112" s="130"/>
    </row>
    <row r="1113" spans="1:31" ht="15.75" customHeight="1" x14ac:dyDescent="0.3">
      <c r="A1113" s="130"/>
      <c r="B1113" s="130"/>
      <c r="C1113" s="130"/>
      <c r="D1113" s="130"/>
      <c r="E1113" s="130"/>
      <c r="F1113" s="130"/>
      <c r="G1113" s="130"/>
      <c r="H1113" s="130"/>
      <c r="I1113" s="131"/>
      <c r="J1113" s="130"/>
      <c r="K1113" s="130"/>
      <c r="L1113" s="130"/>
      <c r="M1113" s="130"/>
      <c r="N1113" s="130"/>
      <c r="O1113" s="130"/>
      <c r="P1113" s="130"/>
      <c r="Q1113" s="130"/>
      <c r="R1113" s="130"/>
      <c r="S1113" s="130"/>
      <c r="T1113" s="130"/>
      <c r="U1113" s="130"/>
      <c r="V1113" s="130"/>
      <c r="W1113" s="130"/>
      <c r="X1113" s="130"/>
      <c r="Y1113" s="133"/>
      <c r="Z1113" s="130"/>
      <c r="AA1113" s="134"/>
      <c r="AB1113" s="130"/>
      <c r="AC1113" s="130"/>
      <c r="AD1113" s="130"/>
      <c r="AE1113" s="130"/>
    </row>
    <row r="1114" spans="1:31" ht="15.75" customHeight="1" x14ac:dyDescent="0.3">
      <c r="A1114" s="130"/>
      <c r="B1114" s="130"/>
      <c r="C1114" s="130"/>
      <c r="D1114" s="130"/>
      <c r="E1114" s="130"/>
      <c r="F1114" s="130"/>
      <c r="G1114" s="130"/>
      <c r="H1114" s="130"/>
      <c r="I1114" s="131"/>
      <c r="J1114" s="130"/>
      <c r="K1114" s="130"/>
      <c r="L1114" s="130"/>
      <c r="M1114" s="130"/>
      <c r="N1114" s="130"/>
      <c r="O1114" s="130"/>
      <c r="P1114" s="130"/>
      <c r="Q1114" s="130"/>
      <c r="R1114" s="130"/>
      <c r="S1114" s="130"/>
      <c r="T1114" s="130"/>
      <c r="U1114" s="130"/>
      <c r="V1114" s="130"/>
      <c r="W1114" s="130"/>
      <c r="X1114" s="130"/>
      <c r="Y1114" s="133"/>
      <c r="Z1114" s="130"/>
      <c r="AA1114" s="134"/>
      <c r="AB1114" s="130"/>
      <c r="AC1114" s="130"/>
      <c r="AD1114" s="130"/>
      <c r="AE1114" s="130"/>
    </row>
    <row r="1115" spans="1:31" ht="15.75" customHeight="1" x14ac:dyDescent="0.3">
      <c r="A1115" s="130"/>
      <c r="B1115" s="130"/>
      <c r="C1115" s="130"/>
      <c r="D1115" s="130"/>
      <c r="E1115" s="130"/>
      <c r="F1115" s="130"/>
      <c r="G1115" s="130"/>
      <c r="H1115" s="130"/>
      <c r="I1115" s="131"/>
      <c r="J1115" s="130"/>
      <c r="K1115" s="130"/>
      <c r="L1115" s="130"/>
      <c r="M1115" s="130"/>
      <c r="N1115" s="130"/>
      <c r="O1115" s="130"/>
      <c r="P1115" s="130"/>
      <c r="Q1115" s="130"/>
      <c r="R1115" s="130"/>
      <c r="S1115" s="130"/>
      <c r="T1115" s="130"/>
      <c r="U1115" s="130"/>
      <c r="V1115" s="130"/>
      <c r="W1115" s="130"/>
      <c r="X1115" s="130"/>
      <c r="Y1115" s="133"/>
      <c r="Z1115" s="130"/>
      <c r="AA1115" s="134"/>
      <c r="AB1115" s="130"/>
      <c r="AC1115" s="130"/>
      <c r="AD1115" s="130"/>
      <c r="AE1115" s="130"/>
    </row>
    <row r="1116" spans="1:31" ht="15.75" customHeight="1" x14ac:dyDescent="0.3">
      <c r="A1116" s="130"/>
      <c r="B1116" s="130"/>
      <c r="C1116" s="130"/>
      <c r="D1116" s="130"/>
      <c r="E1116" s="130"/>
      <c r="F1116" s="130"/>
      <c r="G1116" s="130"/>
      <c r="H1116" s="130"/>
      <c r="I1116" s="131"/>
      <c r="J1116" s="130"/>
      <c r="K1116" s="130"/>
      <c r="L1116" s="130"/>
      <c r="M1116" s="130"/>
      <c r="N1116" s="130"/>
      <c r="O1116" s="130"/>
      <c r="P1116" s="130"/>
      <c r="Q1116" s="130"/>
      <c r="R1116" s="130"/>
      <c r="S1116" s="130"/>
      <c r="T1116" s="130"/>
      <c r="U1116" s="130"/>
      <c r="V1116" s="130"/>
      <c r="W1116" s="130"/>
      <c r="X1116" s="130"/>
      <c r="Y1116" s="133"/>
      <c r="Z1116" s="130"/>
      <c r="AA1116" s="134"/>
      <c r="AB1116" s="130"/>
      <c r="AC1116" s="130"/>
      <c r="AD1116" s="130"/>
      <c r="AE1116" s="130"/>
    </row>
    <row r="1117" spans="1:31" ht="15.75" customHeight="1" x14ac:dyDescent="0.3">
      <c r="A1117" s="130"/>
      <c r="B1117" s="130"/>
      <c r="C1117" s="130"/>
      <c r="D1117" s="130"/>
      <c r="E1117" s="130"/>
      <c r="F1117" s="130"/>
      <c r="G1117" s="130"/>
      <c r="H1117" s="130"/>
      <c r="I1117" s="131"/>
      <c r="J1117" s="130"/>
      <c r="K1117" s="130"/>
      <c r="L1117" s="130"/>
      <c r="M1117" s="130"/>
      <c r="N1117" s="130"/>
      <c r="O1117" s="130"/>
      <c r="P1117" s="130"/>
      <c r="Q1117" s="130"/>
      <c r="R1117" s="130"/>
      <c r="S1117" s="130"/>
      <c r="T1117" s="130"/>
      <c r="U1117" s="130"/>
      <c r="V1117" s="130"/>
      <c r="W1117" s="130"/>
      <c r="X1117" s="130"/>
      <c r="Y1117" s="133"/>
      <c r="Z1117" s="130"/>
      <c r="AA1117" s="134"/>
      <c r="AB1117" s="130"/>
      <c r="AC1117" s="130"/>
      <c r="AD1117" s="130"/>
      <c r="AE1117" s="130"/>
    </row>
    <row r="1118" spans="1:31" ht="15.75" customHeight="1" x14ac:dyDescent="0.3">
      <c r="A1118" s="130"/>
      <c r="B1118" s="130"/>
      <c r="C1118" s="130"/>
      <c r="D1118" s="130"/>
      <c r="E1118" s="130"/>
      <c r="F1118" s="130"/>
      <c r="G1118" s="130"/>
      <c r="H1118" s="130"/>
      <c r="I1118" s="131"/>
      <c r="J1118" s="130"/>
      <c r="K1118" s="130"/>
      <c r="L1118" s="130"/>
      <c r="M1118" s="130"/>
      <c r="N1118" s="130"/>
      <c r="O1118" s="130"/>
      <c r="P1118" s="130"/>
      <c r="Q1118" s="130"/>
      <c r="R1118" s="130"/>
      <c r="S1118" s="130"/>
      <c r="T1118" s="130"/>
      <c r="U1118" s="130"/>
      <c r="V1118" s="130"/>
      <c r="W1118" s="130"/>
      <c r="X1118" s="130"/>
      <c r="Y1118" s="133"/>
      <c r="Z1118" s="130"/>
      <c r="AA1118" s="134"/>
      <c r="AB1118" s="130"/>
      <c r="AC1118" s="130"/>
      <c r="AD1118" s="130"/>
      <c r="AE1118" s="130"/>
    </row>
    <row r="1119" spans="1:31" ht="15.75" customHeight="1" x14ac:dyDescent="0.3">
      <c r="A1119" s="130"/>
      <c r="B1119" s="130"/>
      <c r="C1119" s="130"/>
      <c r="D1119" s="130"/>
      <c r="E1119" s="130"/>
      <c r="F1119" s="130"/>
      <c r="G1119" s="130"/>
      <c r="H1119" s="130"/>
      <c r="I1119" s="131"/>
      <c r="J1119" s="130"/>
      <c r="K1119" s="130"/>
      <c r="L1119" s="130"/>
      <c r="M1119" s="130"/>
      <c r="N1119" s="130"/>
      <c r="O1119" s="130"/>
      <c r="P1119" s="130"/>
      <c r="Q1119" s="130"/>
      <c r="R1119" s="130"/>
      <c r="S1119" s="130"/>
      <c r="T1119" s="130"/>
      <c r="U1119" s="130"/>
      <c r="V1119" s="130"/>
      <c r="W1119" s="130"/>
      <c r="X1119" s="130"/>
      <c r="Y1119" s="133"/>
      <c r="Z1119" s="130"/>
      <c r="AA1119" s="134"/>
      <c r="AB1119" s="130"/>
      <c r="AC1119" s="130"/>
      <c r="AD1119" s="130"/>
      <c r="AE1119" s="130"/>
    </row>
    <row r="1120" spans="1:31" ht="15.75" customHeight="1" x14ac:dyDescent="0.3">
      <c r="A1120" s="130"/>
      <c r="B1120" s="130"/>
      <c r="C1120" s="130"/>
      <c r="D1120" s="130"/>
      <c r="E1120" s="130"/>
      <c r="F1120" s="130"/>
      <c r="G1120" s="130"/>
      <c r="H1120" s="130"/>
      <c r="I1120" s="131"/>
      <c r="J1120" s="130"/>
      <c r="K1120" s="130"/>
      <c r="L1120" s="130"/>
      <c r="M1120" s="130"/>
      <c r="N1120" s="130"/>
      <c r="O1120" s="130"/>
      <c r="P1120" s="130"/>
      <c r="Q1120" s="130"/>
      <c r="R1120" s="130"/>
      <c r="S1120" s="130"/>
      <c r="T1120" s="130"/>
      <c r="U1120" s="130"/>
      <c r="V1120" s="130"/>
      <c r="W1120" s="130"/>
      <c r="X1120" s="130"/>
      <c r="Y1120" s="133"/>
      <c r="Z1120" s="130"/>
      <c r="AA1120" s="134"/>
      <c r="AB1120" s="130"/>
      <c r="AC1120" s="130"/>
      <c r="AD1120" s="130"/>
      <c r="AE1120" s="130"/>
    </row>
    <row r="1121" spans="1:31" ht="15.75" customHeight="1" x14ac:dyDescent="0.3">
      <c r="A1121" s="130"/>
      <c r="B1121" s="130"/>
      <c r="C1121" s="130"/>
      <c r="D1121" s="130"/>
      <c r="E1121" s="130"/>
      <c r="F1121" s="130"/>
      <c r="G1121" s="130"/>
      <c r="H1121" s="130"/>
      <c r="I1121" s="131"/>
      <c r="J1121" s="130"/>
      <c r="K1121" s="130"/>
      <c r="L1121" s="130"/>
      <c r="M1121" s="130"/>
      <c r="N1121" s="130"/>
      <c r="O1121" s="130"/>
      <c r="P1121" s="130"/>
      <c r="Q1121" s="130"/>
      <c r="R1121" s="130"/>
      <c r="S1121" s="130"/>
      <c r="T1121" s="130"/>
      <c r="U1121" s="130"/>
      <c r="V1121" s="130"/>
      <c r="W1121" s="130"/>
      <c r="X1121" s="130"/>
      <c r="Y1121" s="133"/>
      <c r="Z1121" s="130"/>
      <c r="AA1121" s="134"/>
      <c r="AB1121" s="130"/>
      <c r="AC1121" s="130"/>
      <c r="AD1121" s="130"/>
      <c r="AE1121" s="130"/>
    </row>
    <row r="1122" spans="1:31" ht="15.75" customHeight="1" x14ac:dyDescent="0.3">
      <c r="A1122" s="130"/>
      <c r="B1122" s="130"/>
      <c r="C1122" s="130"/>
      <c r="D1122" s="130"/>
      <c r="E1122" s="130"/>
      <c r="F1122" s="130"/>
      <c r="G1122" s="130"/>
      <c r="H1122" s="130"/>
      <c r="I1122" s="131"/>
      <c r="J1122" s="130"/>
      <c r="K1122" s="130"/>
      <c r="L1122" s="130"/>
      <c r="M1122" s="130"/>
      <c r="N1122" s="130"/>
      <c r="O1122" s="130"/>
      <c r="P1122" s="130"/>
      <c r="Q1122" s="130"/>
      <c r="R1122" s="130"/>
      <c r="S1122" s="130"/>
      <c r="T1122" s="130"/>
      <c r="U1122" s="130"/>
      <c r="V1122" s="130"/>
      <c r="W1122" s="130"/>
      <c r="X1122" s="130"/>
      <c r="Y1122" s="133"/>
      <c r="Z1122" s="130"/>
      <c r="AA1122" s="134"/>
      <c r="AB1122" s="130"/>
      <c r="AC1122" s="130"/>
      <c r="AD1122" s="130"/>
      <c r="AE1122" s="130"/>
    </row>
    <row r="1123" spans="1:31" ht="15.75" customHeight="1" x14ac:dyDescent="0.3">
      <c r="A1123" s="130"/>
      <c r="B1123" s="130"/>
      <c r="C1123" s="130"/>
      <c r="D1123" s="130"/>
      <c r="E1123" s="130"/>
      <c r="F1123" s="130"/>
      <c r="G1123" s="130"/>
      <c r="H1123" s="130"/>
      <c r="I1123" s="131"/>
      <c r="J1123" s="130"/>
      <c r="K1123" s="130"/>
      <c r="L1123" s="130"/>
      <c r="M1123" s="130"/>
      <c r="N1123" s="130"/>
      <c r="O1123" s="130"/>
      <c r="P1123" s="130"/>
      <c r="Q1123" s="130"/>
      <c r="R1123" s="130"/>
      <c r="S1123" s="130"/>
      <c r="T1123" s="130"/>
      <c r="U1123" s="130"/>
      <c r="V1123" s="130"/>
      <c r="W1123" s="130"/>
      <c r="X1123" s="130"/>
      <c r="Y1123" s="133"/>
      <c r="Z1123" s="130"/>
      <c r="AA1123" s="134"/>
      <c r="AB1123" s="130"/>
      <c r="AC1123" s="130"/>
      <c r="AD1123" s="130"/>
      <c r="AE1123" s="130"/>
    </row>
    <row r="1124" spans="1:31" ht="15.75" customHeight="1" x14ac:dyDescent="0.3">
      <c r="A1124" s="130"/>
      <c r="B1124" s="130"/>
      <c r="C1124" s="130"/>
      <c r="D1124" s="130"/>
      <c r="E1124" s="130"/>
      <c r="F1124" s="130"/>
      <c r="G1124" s="130"/>
      <c r="H1124" s="130"/>
      <c r="I1124" s="131"/>
      <c r="J1124" s="130"/>
      <c r="K1124" s="130"/>
      <c r="L1124" s="130"/>
      <c r="M1124" s="130"/>
      <c r="N1124" s="130"/>
      <c r="O1124" s="130"/>
      <c r="P1124" s="130"/>
      <c r="Q1124" s="130"/>
      <c r="R1124" s="130"/>
      <c r="S1124" s="130"/>
      <c r="T1124" s="130"/>
      <c r="U1124" s="130"/>
      <c r="V1124" s="130"/>
      <c r="W1124" s="130"/>
      <c r="X1124" s="130"/>
      <c r="Y1124" s="133"/>
      <c r="Z1124" s="130"/>
      <c r="AA1124" s="134"/>
      <c r="AB1124" s="130"/>
      <c r="AC1124" s="130"/>
      <c r="AD1124" s="130"/>
      <c r="AE1124" s="130"/>
    </row>
    <row r="1125" spans="1:31" ht="15.75" customHeight="1" x14ac:dyDescent="0.3">
      <c r="A1125" s="130"/>
      <c r="B1125" s="130"/>
      <c r="C1125" s="130"/>
      <c r="D1125" s="130"/>
      <c r="E1125" s="130"/>
      <c r="F1125" s="130"/>
      <c r="G1125" s="130"/>
      <c r="H1125" s="130"/>
      <c r="I1125" s="131"/>
      <c r="J1125" s="130"/>
      <c r="K1125" s="130"/>
      <c r="L1125" s="130"/>
      <c r="M1125" s="130"/>
      <c r="N1125" s="130"/>
      <c r="O1125" s="130"/>
      <c r="P1125" s="130"/>
      <c r="Q1125" s="130"/>
      <c r="R1125" s="130"/>
      <c r="S1125" s="130"/>
      <c r="T1125" s="130"/>
      <c r="U1125" s="130"/>
      <c r="V1125" s="130"/>
      <c r="W1125" s="130"/>
      <c r="X1125" s="130"/>
      <c r="Y1125" s="133"/>
      <c r="Z1125" s="130"/>
      <c r="AA1125" s="134"/>
      <c r="AB1125" s="130"/>
      <c r="AC1125" s="130"/>
      <c r="AD1125" s="130"/>
      <c r="AE1125" s="130"/>
    </row>
    <row r="1126" spans="1:31" ht="15.75" customHeight="1" x14ac:dyDescent="0.3">
      <c r="A1126" s="130"/>
      <c r="B1126" s="130"/>
      <c r="C1126" s="130"/>
      <c r="D1126" s="130"/>
      <c r="E1126" s="130"/>
      <c r="F1126" s="130"/>
      <c r="G1126" s="130"/>
      <c r="H1126" s="130"/>
      <c r="I1126" s="131"/>
      <c r="J1126" s="130"/>
      <c r="K1126" s="130"/>
      <c r="L1126" s="130"/>
      <c r="M1126" s="130"/>
      <c r="N1126" s="130"/>
      <c r="O1126" s="130"/>
      <c r="P1126" s="130"/>
      <c r="Q1126" s="130"/>
      <c r="R1126" s="130"/>
      <c r="S1126" s="130"/>
      <c r="T1126" s="130"/>
      <c r="U1126" s="130"/>
      <c r="V1126" s="130"/>
      <c r="W1126" s="130"/>
      <c r="X1126" s="130"/>
      <c r="Y1126" s="133"/>
      <c r="Z1126" s="130"/>
      <c r="AA1126" s="134"/>
      <c r="AB1126" s="130"/>
      <c r="AC1126" s="130"/>
      <c r="AD1126" s="130"/>
      <c r="AE1126" s="130"/>
    </row>
    <row r="1127" spans="1:31" ht="15.75" customHeight="1" x14ac:dyDescent="0.3">
      <c r="A1127" s="130"/>
      <c r="B1127" s="130"/>
      <c r="C1127" s="130"/>
      <c r="D1127" s="130"/>
      <c r="E1127" s="130"/>
      <c r="F1127" s="130"/>
      <c r="G1127" s="130"/>
      <c r="H1127" s="130"/>
      <c r="I1127" s="131"/>
      <c r="J1127" s="130"/>
      <c r="K1127" s="130"/>
      <c r="L1127" s="130"/>
      <c r="M1127" s="130"/>
      <c r="N1127" s="130"/>
      <c r="O1127" s="130"/>
      <c r="P1127" s="130"/>
      <c r="Q1127" s="130"/>
      <c r="R1127" s="130"/>
      <c r="S1127" s="130"/>
      <c r="T1127" s="130"/>
      <c r="U1127" s="130"/>
      <c r="V1127" s="130"/>
      <c r="W1127" s="130"/>
      <c r="X1127" s="130"/>
      <c r="Y1127" s="133"/>
      <c r="Z1127" s="130"/>
      <c r="AA1127" s="134"/>
      <c r="AB1127" s="130"/>
      <c r="AC1127" s="130"/>
      <c r="AD1127" s="130"/>
      <c r="AE1127" s="130"/>
    </row>
    <row r="1128" spans="1:31" ht="15.75" customHeight="1" x14ac:dyDescent="0.3">
      <c r="A1128" s="130"/>
      <c r="B1128" s="130"/>
      <c r="C1128" s="130"/>
      <c r="D1128" s="130"/>
      <c r="E1128" s="130"/>
      <c r="F1128" s="130"/>
      <c r="G1128" s="130"/>
      <c r="H1128" s="130"/>
      <c r="I1128" s="131"/>
      <c r="J1128" s="130"/>
      <c r="K1128" s="130"/>
      <c r="L1128" s="130"/>
      <c r="M1128" s="130"/>
      <c r="N1128" s="130"/>
      <c r="O1128" s="130"/>
      <c r="P1128" s="130"/>
      <c r="Q1128" s="130"/>
      <c r="R1128" s="130"/>
      <c r="S1128" s="130"/>
      <c r="T1128" s="130"/>
      <c r="U1128" s="130"/>
      <c r="V1128" s="130"/>
      <c r="W1128" s="130"/>
      <c r="X1128" s="130"/>
      <c r="Y1128" s="133"/>
      <c r="Z1128" s="130"/>
      <c r="AA1128" s="134"/>
      <c r="AB1128" s="130"/>
      <c r="AC1128" s="130"/>
      <c r="AD1128" s="130"/>
      <c r="AE1128" s="130"/>
    </row>
    <row r="1129" spans="1:31" ht="15.75" customHeight="1" x14ac:dyDescent="0.3">
      <c r="A1129" s="130"/>
      <c r="B1129" s="130"/>
      <c r="C1129" s="130"/>
      <c r="D1129" s="130"/>
      <c r="E1129" s="130"/>
      <c r="F1129" s="130"/>
      <c r="G1129" s="130"/>
      <c r="H1129" s="130"/>
      <c r="I1129" s="131"/>
      <c r="J1129" s="130"/>
      <c r="K1129" s="130"/>
      <c r="L1129" s="130"/>
      <c r="M1129" s="130"/>
      <c r="N1129" s="130"/>
      <c r="O1129" s="130"/>
      <c r="P1129" s="130"/>
      <c r="Q1129" s="130"/>
      <c r="R1129" s="130"/>
      <c r="S1129" s="130"/>
      <c r="T1129" s="130"/>
      <c r="U1129" s="130"/>
      <c r="V1129" s="130"/>
      <c r="W1129" s="130"/>
      <c r="X1129" s="130"/>
      <c r="Y1129" s="133"/>
      <c r="Z1129" s="130"/>
      <c r="AA1129" s="134"/>
      <c r="AB1129" s="130"/>
      <c r="AC1129" s="130"/>
      <c r="AD1129" s="130"/>
      <c r="AE1129" s="130"/>
    </row>
    <row r="1130" spans="1:31" ht="15.75" customHeight="1" x14ac:dyDescent="0.3">
      <c r="A1130" s="130"/>
      <c r="B1130" s="130"/>
      <c r="C1130" s="130"/>
      <c r="D1130" s="130"/>
      <c r="E1130" s="130"/>
      <c r="F1130" s="130"/>
      <c r="G1130" s="130"/>
      <c r="H1130" s="130"/>
      <c r="I1130" s="131"/>
      <c r="J1130" s="130"/>
      <c r="K1130" s="130"/>
      <c r="L1130" s="130"/>
      <c r="M1130" s="130"/>
      <c r="N1130" s="130"/>
      <c r="O1130" s="130"/>
      <c r="P1130" s="130"/>
      <c r="Q1130" s="130"/>
      <c r="R1130" s="130"/>
      <c r="S1130" s="130"/>
      <c r="T1130" s="130"/>
      <c r="U1130" s="130"/>
      <c r="V1130" s="130"/>
      <c r="W1130" s="130"/>
      <c r="X1130" s="130"/>
      <c r="Y1130" s="133"/>
      <c r="Z1130" s="130"/>
      <c r="AA1130" s="134"/>
      <c r="AB1130" s="130"/>
      <c r="AC1130" s="130"/>
      <c r="AD1130" s="130"/>
      <c r="AE1130" s="130"/>
    </row>
    <row r="1131" spans="1:31" ht="15.75" customHeight="1" x14ac:dyDescent="0.3">
      <c r="A1131" s="130"/>
      <c r="B1131" s="130"/>
      <c r="C1131" s="130"/>
      <c r="D1131" s="130"/>
      <c r="E1131" s="130"/>
      <c r="F1131" s="130"/>
      <c r="G1131" s="130"/>
      <c r="H1131" s="130"/>
      <c r="I1131" s="131"/>
      <c r="J1131" s="130"/>
      <c r="K1131" s="130"/>
      <c r="L1131" s="130"/>
      <c r="M1131" s="130"/>
      <c r="N1131" s="130"/>
      <c r="O1131" s="130"/>
      <c r="P1131" s="130"/>
      <c r="Q1131" s="130"/>
      <c r="R1131" s="130"/>
      <c r="S1131" s="130"/>
      <c r="T1131" s="130"/>
      <c r="U1131" s="130"/>
      <c r="V1131" s="130"/>
      <c r="W1131" s="130"/>
      <c r="X1131" s="130"/>
      <c r="Y1131" s="133"/>
      <c r="Z1131" s="130"/>
      <c r="AA1131" s="134"/>
      <c r="AB1131" s="130"/>
      <c r="AC1131" s="130"/>
      <c r="AD1131" s="130"/>
      <c r="AE1131" s="130"/>
    </row>
    <row r="1132" spans="1:31" ht="15.75" customHeight="1" x14ac:dyDescent="0.3">
      <c r="A1132" s="130"/>
      <c r="B1132" s="130"/>
      <c r="C1132" s="130"/>
      <c r="D1132" s="130"/>
      <c r="E1132" s="130"/>
      <c r="F1132" s="130"/>
      <c r="G1132" s="130"/>
      <c r="H1132" s="130"/>
      <c r="I1132" s="131"/>
      <c r="J1132" s="130"/>
      <c r="K1132" s="130"/>
      <c r="L1132" s="130"/>
      <c r="M1132" s="130"/>
      <c r="N1132" s="130"/>
      <c r="O1132" s="130"/>
      <c r="P1132" s="130"/>
      <c r="Q1132" s="130"/>
      <c r="R1132" s="130"/>
      <c r="S1132" s="130"/>
      <c r="T1132" s="130"/>
      <c r="U1132" s="130"/>
      <c r="V1132" s="130"/>
      <c r="W1132" s="130"/>
      <c r="X1132" s="130"/>
      <c r="Y1132" s="133"/>
      <c r="Z1132" s="130"/>
      <c r="AA1132" s="134"/>
      <c r="AB1132" s="130"/>
      <c r="AC1132" s="130"/>
      <c r="AD1132" s="130"/>
      <c r="AE1132" s="130"/>
    </row>
    <row r="1133" spans="1:31" ht="15.75" customHeight="1" x14ac:dyDescent="0.3">
      <c r="A1133" s="130"/>
      <c r="B1133" s="130"/>
      <c r="C1133" s="130"/>
      <c r="D1133" s="130"/>
      <c r="E1133" s="130"/>
      <c r="F1133" s="130"/>
      <c r="G1133" s="130"/>
      <c r="H1133" s="130"/>
      <c r="I1133" s="131"/>
      <c r="J1133" s="130"/>
      <c r="K1133" s="130"/>
      <c r="L1133" s="130"/>
      <c r="M1133" s="130"/>
      <c r="N1133" s="130"/>
      <c r="O1133" s="130"/>
      <c r="P1133" s="130"/>
      <c r="Q1133" s="130"/>
      <c r="R1133" s="130"/>
      <c r="S1133" s="130"/>
      <c r="T1133" s="130"/>
      <c r="U1133" s="130"/>
      <c r="V1133" s="130"/>
      <c r="W1133" s="130"/>
      <c r="X1133" s="130"/>
      <c r="Y1133" s="133"/>
      <c r="Z1133" s="130"/>
      <c r="AA1133" s="134"/>
      <c r="AB1133" s="130"/>
      <c r="AC1133" s="130"/>
      <c r="AD1133" s="130"/>
      <c r="AE1133" s="130"/>
    </row>
    <row r="1134" spans="1:31" ht="15.75" customHeight="1" x14ac:dyDescent="0.3">
      <c r="A1134" s="130"/>
      <c r="B1134" s="130"/>
      <c r="C1134" s="130"/>
      <c r="D1134" s="130"/>
      <c r="E1134" s="130"/>
      <c r="F1134" s="130"/>
      <c r="G1134" s="130"/>
      <c r="H1134" s="130"/>
      <c r="I1134" s="131"/>
      <c r="J1134" s="130"/>
      <c r="K1134" s="130"/>
      <c r="L1134" s="130"/>
      <c r="M1134" s="130"/>
      <c r="N1134" s="130"/>
      <c r="O1134" s="130"/>
      <c r="P1134" s="130"/>
      <c r="Q1134" s="130"/>
      <c r="R1134" s="130"/>
      <c r="S1134" s="130"/>
      <c r="T1134" s="130"/>
      <c r="U1134" s="130"/>
      <c r="V1134" s="130"/>
      <c r="W1134" s="130"/>
      <c r="X1134" s="130"/>
      <c r="Y1134" s="133"/>
      <c r="Z1134" s="130"/>
      <c r="AA1134" s="134"/>
      <c r="AB1134" s="130"/>
      <c r="AC1134" s="130"/>
      <c r="AD1134" s="130"/>
      <c r="AE1134" s="130"/>
    </row>
    <row r="1135" spans="1:31" ht="15.75" customHeight="1" x14ac:dyDescent="0.3">
      <c r="A1135" s="130"/>
      <c r="B1135" s="130"/>
      <c r="C1135" s="130"/>
      <c r="D1135" s="130"/>
      <c r="E1135" s="130"/>
      <c r="F1135" s="130"/>
      <c r="G1135" s="130"/>
      <c r="H1135" s="130"/>
      <c r="I1135" s="131"/>
      <c r="J1135" s="130"/>
      <c r="K1135" s="130"/>
      <c r="L1135" s="130"/>
      <c r="M1135" s="130"/>
      <c r="N1135" s="130"/>
      <c r="O1135" s="130"/>
      <c r="P1135" s="130"/>
      <c r="Q1135" s="130"/>
      <c r="R1135" s="130"/>
      <c r="S1135" s="130"/>
      <c r="T1135" s="130"/>
      <c r="U1135" s="130"/>
      <c r="V1135" s="130"/>
      <c r="W1135" s="130"/>
      <c r="X1135" s="130"/>
      <c r="Y1135" s="133"/>
      <c r="Z1135" s="130"/>
      <c r="AA1135" s="134"/>
      <c r="AB1135" s="130"/>
      <c r="AC1135" s="130"/>
      <c r="AD1135" s="130"/>
      <c r="AE1135" s="130"/>
    </row>
    <row r="1136" spans="1:31" ht="15.75" customHeight="1" x14ac:dyDescent="0.3">
      <c r="A1136" s="130"/>
      <c r="B1136" s="130"/>
      <c r="C1136" s="130"/>
      <c r="D1136" s="130"/>
      <c r="E1136" s="130"/>
      <c r="F1136" s="130"/>
      <c r="G1136" s="130"/>
      <c r="H1136" s="130"/>
      <c r="I1136" s="131"/>
      <c r="J1136" s="130"/>
      <c r="K1136" s="130"/>
      <c r="L1136" s="130"/>
      <c r="M1136" s="130"/>
      <c r="N1136" s="130"/>
      <c r="O1136" s="130"/>
      <c r="P1136" s="130"/>
      <c r="Q1136" s="130"/>
      <c r="R1136" s="130"/>
      <c r="S1136" s="130"/>
      <c r="T1136" s="130"/>
      <c r="U1136" s="130"/>
      <c r="V1136" s="130"/>
      <c r="W1136" s="130"/>
      <c r="X1136" s="130"/>
      <c r="Y1136" s="133"/>
      <c r="Z1136" s="130"/>
      <c r="AA1136" s="134"/>
      <c r="AB1136" s="130"/>
      <c r="AC1136" s="130"/>
      <c r="AD1136" s="130"/>
      <c r="AE1136" s="130"/>
    </row>
    <row r="1137" spans="1:31" ht="15.75" customHeight="1" x14ac:dyDescent="0.3">
      <c r="A1137" s="130"/>
      <c r="B1137" s="130"/>
      <c r="C1137" s="130"/>
      <c r="D1137" s="130"/>
      <c r="E1137" s="130"/>
      <c r="F1137" s="130"/>
      <c r="G1137" s="130"/>
      <c r="H1137" s="130"/>
      <c r="I1137" s="131"/>
      <c r="J1137" s="130"/>
      <c r="K1137" s="130"/>
      <c r="L1137" s="130"/>
      <c r="M1137" s="130"/>
      <c r="N1137" s="130"/>
      <c r="O1137" s="130"/>
      <c r="P1137" s="130"/>
      <c r="Q1137" s="130"/>
      <c r="R1137" s="130"/>
      <c r="S1137" s="130"/>
      <c r="T1137" s="130"/>
      <c r="U1137" s="130"/>
      <c r="V1137" s="130"/>
      <c r="W1137" s="130"/>
      <c r="X1137" s="130"/>
      <c r="Y1137" s="133"/>
      <c r="Z1137" s="130"/>
      <c r="AA1137" s="134"/>
      <c r="AB1137" s="130"/>
      <c r="AC1137" s="130"/>
      <c r="AD1137" s="130"/>
      <c r="AE1137" s="130"/>
    </row>
    <row r="1138" spans="1:31" ht="15.75" customHeight="1" x14ac:dyDescent="0.3">
      <c r="A1138" s="130"/>
      <c r="B1138" s="130"/>
      <c r="C1138" s="130"/>
      <c r="D1138" s="130"/>
      <c r="E1138" s="130"/>
      <c r="F1138" s="130"/>
      <c r="G1138" s="130"/>
      <c r="H1138" s="130"/>
      <c r="I1138" s="131"/>
      <c r="J1138" s="130"/>
      <c r="K1138" s="130"/>
      <c r="L1138" s="130"/>
      <c r="M1138" s="130"/>
      <c r="N1138" s="130"/>
      <c r="O1138" s="130"/>
      <c r="P1138" s="130"/>
      <c r="Q1138" s="130"/>
      <c r="R1138" s="130"/>
      <c r="S1138" s="130"/>
      <c r="T1138" s="130"/>
      <c r="U1138" s="130"/>
      <c r="V1138" s="130"/>
      <c r="W1138" s="130"/>
      <c r="X1138" s="130"/>
      <c r="Y1138" s="133"/>
      <c r="Z1138" s="130"/>
      <c r="AA1138" s="134"/>
      <c r="AB1138" s="130"/>
      <c r="AC1138" s="130"/>
      <c r="AD1138" s="130"/>
      <c r="AE1138" s="130"/>
    </row>
    <row r="1139" spans="1:31" ht="15.75" customHeight="1" x14ac:dyDescent="0.3">
      <c r="A1139" s="130"/>
      <c r="B1139" s="130"/>
      <c r="C1139" s="130"/>
      <c r="D1139" s="130"/>
      <c r="E1139" s="130"/>
      <c r="F1139" s="130"/>
      <c r="G1139" s="130"/>
      <c r="H1139" s="130"/>
      <c r="I1139" s="131"/>
      <c r="J1139" s="130"/>
      <c r="K1139" s="130"/>
      <c r="L1139" s="130"/>
      <c r="M1139" s="130"/>
      <c r="N1139" s="130"/>
      <c r="O1139" s="130"/>
      <c r="P1139" s="130"/>
      <c r="Q1139" s="130"/>
      <c r="R1139" s="130"/>
      <c r="S1139" s="130"/>
      <c r="T1139" s="130"/>
      <c r="U1139" s="130"/>
      <c r="V1139" s="130"/>
      <c r="W1139" s="130"/>
      <c r="X1139" s="130"/>
      <c r="Y1139" s="133"/>
      <c r="Z1139" s="130"/>
      <c r="AA1139" s="134"/>
      <c r="AB1139" s="130"/>
      <c r="AC1139" s="130"/>
      <c r="AD1139" s="130"/>
      <c r="AE1139" s="130"/>
    </row>
    <row r="1140" spans="1:31" ht="15.75" customHeight="1" x14ac:dyDescent="0.3">
      <c r="A1140" s="130"/>
      <c r="B1140" s="130"/>
      <c r="C1140" s="130"/>
      <c r="D1140" s="130"/>
      <c r="E1140" s="130"/>
      <c r="F1140" s="130"/>
      <c r="G1140" s="130"/>
      <c r="H1140" s="130"/>
      <c r="I1140" s="131"/>
      <c r="J1140" s="130"/>
      <c r="K1140" s="130"/>
      <c r="L1140" s="130"/>
      <c r="M1140" s="130"/>
      <c r="N1140" s="130"/>
      <c r="O1140" s="130"/>
      <c r="P1140" s="130"/>
      <c r="Q1140" s="130"/>
      <c r="R1140" s="130"/>
      <c r="S1140" s="130"/>
      <c r="T1140" s="130"/>
      <c r="U1140" s="130"/>
      <c r="V1140" s="130"/>
      <c r="W1140" s="130"/>
      <c r="X1140" s="130"/>
      <c r="Y1140" s="133"/>
      <c r="Z1140" s="130"/>
      <c r="AA1140" s="134"/>
      <c r="AB1140" s="130"/>
      <c r="AC1140" s="130"/>
      <c r="AD1140" s="130"/>
      <c r="AE1140" s="130"/>
    </row>
    <row r="1141" spans="1:31" ht="15.75" customHeight="1" x14ac:dyDescent="0.3">
      <c r="A1141" s="130"/>
      <c r="B1141" s="130"/>
      <c r="C1141" s="130"/>
      <c r="D1141" s="130"/>
      <c r="E1141" s="130"/>
      <c r="F1141" s="130"/>
      <c r="G1141" s="130"/>
      <c r="H1141" s="130"/>
      <c r="I1141" s="131"/>
      <c r="J1141" s="130"/>
      <c r="K1141" s="130"/>
      <c r="L1141" s="130"/>
      <c r="M1141" s="130"/>
      <c r="N1141" s="130"/>
      <c r="O1141" s="130"/>
      <c r="P1141" s="130"/>
      <c r="Q1141" s="130"/>
      <c r="R1141" s="130"/>
      <c r="S1141" s="130"/>
      <c r="T1141" s="130"/>
      <c r="U1141" s="130"/>
      <c r="V1141" s="130"/>
      <c r="W1141" s="130"/>
      <c r="X1141" s="130"/>
      <c r="Y1141" s="133"/>
      <c r="Z1141" s="130"/>
      <c r="AA1141" s="134"/>
      <c r="AB1141" s="130"/>
      <c r="AC1141" s="130"/>
      <c r="AD1141" s="130"/>
      <c r="AE1141" s="130"/>
    </row>
    <row r="1142" spans="1:31" ht="15.75" customHeight="1" x14ac:dyDescent="0.3">
      <c r="A1142" s="130"/>
      <c r="B1142" s="130"/>
      <c r="C1142" s="130"/>
      <c r="D1142" s="130"/>
      <c r="E1142" s="130"/>
      <c r="F1142" s="130"/>
      <c r="G1142" s="130"/>
      <c r="H1142" s="130"/>
      <c r="I1142" s="131"/>
      <c r="J1142" s="130"/>
      <c r="K1142" s="130"/>
      <c r="L1142" s="130"/>
      <c r="M1142" s="130"/>
      <c r="N1142" s="130"/>
      <c r="O1142" s="130"/>
      <c r="P1142" s="130"/>
      <c r="Q1142" s="130"/>
      <c r="R1142" s="130"/>
      <c r="S1142" s="130"/>
      <c r="T1142" s="130"/>
      <c r="U1142" s="130"/>
      <c r="V1142" s="130"/>
      <c r="W1142" s="130"/>
      <c r="X1142" s="130"/>
      <c r="Y1142" s="133"/>
      <c r="Z1142" s="130"/>
      <c r="AA1142" s="134"/>
      <c r="AB1142" s="130"/>
      <c r="AC1142" s="130"/>
      <c r="AD1142" s="130"/>
      <c r="AE1142" s="130"/>
    </row>
    <row r="1143" spans="1:31" ht="15.75" customHeight="1" x14ac:dyDescent="0.3">
      <c r="A1143" s="130"/>
      <c r="B1143" s="130"/>
      <c r="C1143" s="130"/>
      <c r="D1143" s="130"/>
      <c r="E1143" s="130"/>
      <c r="F1143" s="130"/>
      <c r="G1143" s="130"/>
      <c r="H1143" s="130"/>
      <c r="I1143" s="131"/>
      <c r="J1143" s="130"/>
      <c r="K1143" s="130"/>
      <c r="L1143" s="130"/>
      <c r="M1143" s="130"/>
      <c r="N1143" s="130"/>
      <c r="O1143" s="130"/>
      <c r="P1143" s="130"/>
      <c r="Q1143" s="130"/>
      <c r="R1143" s="130"/>
      <c r="S1143" s="130"/>
      <c r="T1143" s="130"/>
      <c r="U1143" s="130"/>
      <c r="V1143" s="130"/>
      <c r="W1143" s="130"/>
      <c r="X1143" s="130"/>
      <c r="Y1143" s="133"/>
      <c r="Z1143" s="130"/>
      <c r="AA1143" s="134"/>
      <c r="AB1143" s="130"/>
      <c r="AC1143" s="130"/>
      <c r="AD1143" s="130"/>
      <c r="AE1143" s="130"/>
    </row>
    <row r="1144" spans="1:31" ht="15.75" customHeight="1" x14ac:dyDescent="0.3">
      <c r="A1144" s="130"/>
      <c r="B1144" s="130"/>
      <c r="C1144" s="130"/>
      <c r="D1144" s="130"/>
      <c r="E1144" s="130"/>
      <c r="F1144" s="130"/>
      <c r="G1144" s="130"/>
      <c r="H1144" s="130"/>
      <c r="I1144" s="131"/>
      <c r="J1144" s="130"/>
      <c r="K1144" s="130"/>
      <c r="L1144" s="130"/>
      <c r="M1144" s="130"/>
      <c r="N1144" s="130"/>
      <c r="O1144" s="130"/>
      <c r="P1144" s="130"/>
      <c r="Q1144" s="130"/>
      <c r="R1144" s="130"/>
      <c r="S1144" s="130"/>
      <c r="T1144" s="130"/>
      <c r="U1144" s="130"/>
      <c r="V1144" s="130"/>
      <c r="W1144" s="130"/>
      <c r="X1144" s="130"/>
      <c r="Y1144" s="133"/>
      <c r="Z1144" s="130"/>
      <c r="AA1144" s="134"/>
      <c r="AB1144" s="130"/>
      <c r="AC1144" s="130"/>
      <c r="AD1144" s="130"/>
      <c r="AE1144" s="130"/>
    </row>
    <row r="1145" spans="1:31" ht="15.75" customHeight="1" x14ac:dyDescent="0.3">
      <c r="A1145" s="130"/>
      <c r="B1145" s="130"/>
      <c r="C1145" s="130"/>
      <c r="D1145" s="130"/>
      <c r="E1145" s="130"/>
      <c r="F1145" s="130"/>
      <c r="G1145" s="130"/>
      <c r="H1145" s="130"/>
      <c r="I1145" s="131"/>
      <c r="J1145" s="130"/>
      <c r="K1145" s="130"/>
      <c r="L1145" s="130"/>
      <c r="M1145" s="130"/>
      <c r="N1145" s="130"/>
      <c r="O1145" s="130"/>
      <c r="P1145" s="130"/>
      <c r="Q1145" s="130"/>
      <c r="R1145" s="130"/>
      <c r="S1145" s="130"/>
      <c r="T1145" s="130"/>
      <c r="U1145" s="130"/>
      <c r="V1145" s="130"/>
      <c r="W1145" s="130"/>
      <c r="X1145" s="130"/>
      <c r="Y1145" s="133"/>
      <c r="Z1145" s="130"/>
      <c r="AA1145" s="134"/>
      <c r="AB1145" s="130"/>
      <c r="AC1145" s="130"/>
      <c r="AD1145" s="130"/>
      <c r="AE1145" s="130"/>
    </row>
    <row r="1146" spans="1:31" ht="15.75" customHeight="1" x14ac:dyDescent="0.3">
      <c r="A1146" s="130"/>
      <c r="B1146" s="130"/>
      <c r="C1146" s="130"/>
      <c r="D1146" s="130"/>
      <c r="E1146" s="130"/>
      <c r="F1146" s="130"/>
      <c r="G1146" s="130"/>
      <c r="H1146" s="130"/>
      <c r="I1146" s="131"/>
      <c r="J1146" s="130"/>
      <c r="K1146" s="130"/>
      <c r="L1146" s="130"/>
      <c r="M1146" s="130"/>
      <c r="N1146" s="130"/>
      <c r="O1146" s="130"/>
      <c r="P1146" s="130"/>
      <c r="Q1146" s="130"/>
      <c r="R1146" s="130"/>
      <c r="S1146" s="130"/>
      <c r="T1146" s="130"/>
      <c r="U1146" s="130"/>
      <c r="V1146" s="130"/>
      <c r="W1146" s="130"/>
      <c r="X1146" s="130"/>
      <c r="Y1146" s="133"/>
      <c r="Z1146" s="130"/>
      <c r="AA1146" s="134"/>
      <c r="AB1146" s="130"/>
      <c r="AC1146" s="130"/>
      <c r="AD1146" s="130"/>
      <c r="AE1146" s="130"/>
    </row>
    <row r="1147" spans="1:31" ht="15.75" customHeight="1" x14ac:dyDescent="0.3">
      <c r="A1147" s="130"/>
      <c r="B1147" s="130"/>
      <c r="C1147" s="130"/>
      <c r="D1147" s="130"/>
      <c r="E1147" s="130"/>
      <c r="F1147" s="130"/>
      <c r="G1147" s="130"/>
      <c r="H1147" s="130"/>
      <c r="I1147" s="131"/>
      <c r="J1147" s="130"/>
      <c r="K1147" s="130"/>
      <c r="L1147" s="130"/>
      <c r="M1147" s="130"/>
      <c r="N1147" s="130"/>
      <c r="O1147" s="130"/>
      <c r="P1147" s="130"/>
      <c r="Q1147" s="130"/>
      <c r="R1147" s="130"/>
      <c r="S1147" s="130"/>
      <c r="T1147" s="130"/>
      <c r="U1147" s="130"/>
      <c r="V1147" s="130"/>
      <c r="W1147" s="130"/>
      <c r="X1147" s="130"/>
      <c r="Y1147" s="133"/>
      <c r="Z1147" s="130"/>
      <c r="AA1147" s="134"/>
      <c r="AB1147" s="130"/>
      <c r="AC1147" s="130"/>
      <c r="AD1147" s="130"/>
      <c r="AE1147" s="130"/>
    </row>
    <row r="1148" spans="1:31" ht="15.75" customHeight="1" x14ac:dyDescent="0.3">
      <c r="A1148" s="130"/>
      <c r="B1148" s="130"/>
      <c r="C1148" s="130"/>
      <c r="D1148" s="130"/>
      <c r="E1148" s="130"/>
      <c r="F1148" s="130"/>
      <c r="G1148" s="130"/>
      <c r="H1148" s="130"/>
      <c r="I1148" s="131"/>
      <c r="J1148" s="130"/>
      <c r="K1148" s="130"/>
      <c r="L1148" s="130"/>
      <c r="M1148" s="130"/>
      <c r="N1148" s="130"/>
      <c r="O1148" s="130"/>
      <c r="P1148" s="130"/>
      <c r="Q1148" s="130"/>
      <c r="R1148" s="130"/>
      <c r="S1148" s="130"/>
      <c r="T1148" s="130"/>
      <c r="U1148" s="130"/>
      <c r="V1148" s="130"/>
      <c r="W1148" s="130"/>
      <c r="X1148" s="130"/>
      <c r="Y1148" s="133"/>
      <c r="Z1148" s="130"/>
      <c r="AA1148" s="134"/>
      <c r="AB1148" s="130"/>
      <c r="AC1148" s="130"/>
      <c r="AD1148" s="130"/>
      <c r="AE1148" s="130"/>
    </row>
    <row r="1149" spans="1:31" ht="15.75" customHeight="1" x14ac:dyDescent="0.3">
      <c r="A1149" s="130"/>
      <c r="B1149" s="130"/>
      <c r="C1149" s="130"/>
      <c r="D1149" s="130"/>
      <c r="E1149" s="130"/>
      <c r="F1149" s="130"/>
      <c r="G1149" s="130"/>
      <c r="H1149" s="130"/>
      <c r="I1149" s="131"/>
      <c r="J1149" s="130"/>
      <c r="K1149" s="130"/>
      <c r="L1149" s="130"/>
      <c r="M1149" s="130"/>
      <c r="N1149" s="130"/>
      <c r="O1149" s="130"/>
      <c r="P1149" s="130"/>
      <c r="Q1149" s="130"/>
      <c r="R1149" s="130"/>
      <c r="S1149" s="130"/>
      <c r="T1149" s="130"/>
      <c r="U1149" s="130"/>
      <c r="V1149" s="130"/>
      <c r="W1149" s="130"/>
      <c r="X1149" s="130"/>
      <c r="Y1149" s="133"/>
      <c r="Z1149" s="130"/>
      <c r="AA1149" s="134"/>
      <c r="AB1149" s="130"/>
      <c r="AC1149" s="130"/>
      <c r="AD1149" s="130"/>
      <c r="AE1149" s="130"/>
    </row>
    <row r="1150" spans="1:31" ht="15.75" customHeight="1" x14ac:dyDescent="0.3">
      <c r="A1150" s="130"/>
      <c r="B1150" s="130"/>
      <c r="C1150" s="130"/>
      <c r="D1150" s="130"/>
      <c r="E1150" s="130"/>
      <c r="F1150" s="130"/>
      <c r="G1150" s="130"/>
      <c r="H1150" s="130"/>
      <c r="I1150" s="131"/>
      <c r="J1150" s="130"/>
      <c r="K1150" s="130"/>
      <c r="L1150" s="130"/>
      <c r="M1150" s="130"/>
      <c r="N1150" s="130"/>
      <c r="O1150" s="130"/>
      <c r="P1150" s="130"/>
      <c r="Q1150" s="130"/>
      <c r="R1150" s="130"/>
      <c r="S1150" s="130"/>
      <c r="T1150" s="130"/>
      <c r="U1150" s="130"/>
      <c r="V1150" s="130"/>
      <c r="W1150" s="130"/>
      <c r="X1150" s="130"/>
      <c r="Y1150" s="133"/>
      <c r="Z1150" s="130"/>
      <c r="AA1150" s="134"/>
      <c r="AB1150" s="130"/>
      <c r="AC1150" s="130"/>
      <c r="AD1150" s="130"/>
      <c r="AE1150" s="130"/>
    </row>
    <row r="1151" spans="1:31" ht="15.75" customHeight="1" x14ac:dyDescent="0.3">
      <c r="A1151" s="130"/>
      <c r="B1151" s="130"/>
      <c r="C1151" s="130"/>
      <c r="D1151" s="130"/>
      <c r="E1151" s="130"/>
      <c r="F1151" s="130"/>
      <c r="G1151" s="130"/>
      <c r="H1151" s="130"/>
      <c r="I1151" s="131"/>
      <c r="J1151" s="130"/>
      <c r="K1151" s="130"/>
      <c r="L1151" s="130"/>
      <c r="M1151" s="130"/>
      <c r="N1151" s="130"/>
      <c r="O1151" s="130"/>
      <c r="P1151" s="130"/>
      <c r="Q1151" s="130"/>
      <c r="R1151" s="130"/>
      <c r="S1151" s="130"/>
      <c r="T1151" s="130"/>
      <c r="U1151" s="130"/>
      <c r="V1151" s="130"/>
      <c r="W1151" s="130"/>
      <c r="X1151" s="130"/>
      <c r="Y1151" s="133"/>
      <c r="Z1151" s="130"/>
      <c r="AA1151" s="134"/>
      <c r="AB1151" s="130"/>
      <c r="AC1151" s="130"/>
      <c r="AD1151" s="130"/>
      <c r="AE1151" s="130"/>
    </row>
    <row r="1152" spans="1:31" ht="15.75" customHeight="1" x14ac:dyDescent="0.3">
      <c r="A1152" s="130"/>
      <c r="B1152" s="130"/>
      <c r="C1152" s="130"/>
      <c r="D1152" s="130"/>
      <c r="E1152" s="130"/>
      <c r="F1152" s="130"/>
      <c r="G1152" s="130"/>
      <c r="H1152" s="130"/>
      <c r="I1152" s="131"/>
      <c r="J1152" s="130"/>
      <c r="K1152" s="130"/>
      <c r="L1152" s="130"/>
      <c r="M1152" s="130"/>
      <c r="N1152" s="130"/>
      <c r="O1152" s="130"/>
      <c r="P1152" s="130"/>
      <c r="Q1152" s="130"/>
      <c r="R1152" s="130"/>
      <c r="S1152" s="130"/>
      <c r="T1152" s="130"/>
      <c r="U1152" s="130"/>
      <c r="V1152" s="130"/>
      <c r="W1152" s="130"/>
      <c r="X1152" s="130"/>
      <c r="Y1152" s="133"/>
      <c r="Z1152" s="130"/>
      <c r="AA1152" s="134"/>
      <c r="AB1152" s="130"/>
      <c r="AC1152" s="130"/>
      <c r="AD1152" s="130"/>
      <c r="AE1152" s="130"/>
    </row>
    <row r="1153" spans="1:31" ht="15.75" customHeight="1" x14ac:dyDescent="0.3">
      <c r="A1153" s="130"/>
      <c r="B1153" s="130"/>
      <c r="C1153" s="130"/>
      <c r="D1153" s="130"/>
      <c r="E1153" s="130"/>
      <c r="F1153" s="130"/>
      <c r="G1153" s="130"/>
      <c r="H1153" s="130"/>
      <c r="I1153" s="131"/>
      <c r="J1153" s="130"/>
      <c r="K1153" s="130"/>
      <c r="L1153" s="130"/>
      <c r="M1153" s="130"/>
      <c r="N1153" s="130"/>
      <c r="O1153" s="130"/>
      <c r="P1153" s="130"/>
      <c r="Q1153" s="130"/>
      <c r="R1153" s="130"/>
      <c r="S1153" s="130"/>
      <c r="T1153" s="130"/>
      <c r="U1153" s="130"/>
      <c r="V1153" s="130"/>
      <c r="W1153" s="130"/>
      <c r="X1153" s="130"/>
      <c r="Y1153" s="133"/>
      <c r="Z1153" s="130"/>
      <c r="AA1153" s="134"/>
      <c r="AB1153" s="130"/>
      <c r="AC1153" s="130"/>
      <c r="AD1153" s="130"/>
      <c r="AE1153" s="130"/>
    </row>
    <row r="1154" spans="1:31" ht="15.75" customHeight="1" x14ac:dyDescent="0.3">
      <c r="A1154" s="130"/>
      <c r="B1154" s="130"/>
      <c r="C1154" s="130"/>
      <c r="D1154" s="130"/>
      <c r="E1154" s="130"/>
      <c r="F1154" s="130"/>
      <c r="G1154" s="130"/>
      <c r="H1154" s="130"/>
      <c r="I1154" s="131"/>
      <c r="J1154" s="130"/>
      <c r="K1154" s="130"/>
      <c r="L1154" s="130"/>
      <c r="M1154" s="130"/>
      <c r="N1154" s="130"/>
      <c r="O1154" s="130"/>
      <c r="P1154" s="130"/>
      <c r="Q1154" s="130"/>
      <c r="R1154" s="130"/>
      <c r="S1154" s="130"/>
      <c r="T1154" s="130"/>
      <c r="U1154" s="130"/>
      <c r="V1154" s="130"/>
      <c r="W1154" s="130"/>
      <c r="X1154" s="130"/>
      <c r="Y1154" s="133"/>
      <c r="Z1154" s="130"/>
      <c r="AA1154" s="134"/>
      <c r="AB1154" s="130"/>
      <c r="AC1154" s="130"/>
      <c r="AD1154" s="130"/>
      <c r="AE1154" s="130"/>
    </row>
    <row r="1155" spans="1:31" ht="15.75" customHeight="1" x14ac:dyDescent="0.3">
      <c r="A1155" s="130"/>
      <c r="B1155" s="130"/>
      <c r="C1155" s="130"/>
      <c r="D1155" s="130"/>
      <c r="E1155" s="130"/>
      <c r="F1155" s="130"/>
      <c r="G1155" s="130"/>
      <c r="H1155" s="130"/>
      <c r="I1155" s="131"/>
      <c r="J1155" s="130"/>
      <c r="K1155" s="130"/>
      <c r="L1155" s="130"/>
      <c r="M1155" s="130"/>
      <c r="N1155" s="130"/>
      <c r="O1155" s="130"/>
      <c r="P1155" s="130"/>
      <c r="Q1155" s="130"/>
      <c r="R1155" s="130"/>
      <c r="S1155" s="130"/>
      <c r="T1155" s="130"/>
      <c r="U1155" s="130"/>
      <c r="V1155" s="130"/>
      <c r="W1155" s="130"/>
      <c r="X1155" s="130"/>
      <c r="Y1155" s="133"/>
      <c r="Z1155" s="130"/>
      <c r="AA1155" s="134"/>
      <c r="AB1155" s="130"/>
      <c r="AC1155" s="130"/>
      <c r="AD1155" s="130"/>
      <c r="AE1155" s="130"/>
    </row>
    <row r="1156" spans="1:31" ht="15.75" customHeight="1" x14ac:dyDescent="0.3">
      <c r="A1156" s="130"/>
      <c r="B1156" s="130"/>
      <c r="C1156" s="130"/>
      <c r="D1156" s="130"/>
      <c r="E1156" s="130"/>
      <c r="F1156" s="130"/>
      <c r="G1156" s="130"/>
      <c r="H1156" s="130"/>
      <c r="I1156" s="131"/>
      <c r="J1156" s="130"/>
      <c r="K1156" s="130"/>
      <c r="L1156" s="130"/>
      <c r="M1156" s="130"/>
      <c r="N1156" s="130"/>
      <c r="O1156" s="130"/>
      <c r="P1156" s="130"/>
      <c r="Q1156" s="130"/>
      <c r="R1156" s="130"/>
      <c r="S1156" s="130"/>
      <c r="T1156" s="130"/>
      <c r="U1156" s="130"/>
      <c r="V1156" s="130"/>
      <c r="W1156" s="130"/>
      <c r="X1156" s="130"/>
      <c r="Y1156" s="133"/>
      <c r="Z1156" s="130"/>
      <c r="AA1156" s="134"/>
      <c r="AB1156" s="130"/>
      <c r="AC1156" s="130"/>
      <c r="AD1156" s="130"/>
      <c r="AE1156" s="130"/>
    </row>
    <row r="1157" spans="1:31" ht="15.75" customHeight="1" x14ac:dyDescent="0.3">
      <c r="A1157" s="130"/>
      <c r="B1157" s="130"/>
      <c r="C1157" s="130"/>
      <c r="D1157" s="130"/>
      <c r="E1157" s="130"/>
      <c r="F1157" s="130"/>
      <c r="G1157" s="130"/>
      <c r="H1157" s="130"/>
      <c r="I1157" s="131"/>
      <c r="J1157" s="130"/>
      <c r="K1157" s="130"/>
      <c r="L1157" s="130"/>
      <c r="M1157" s="130"/>
      <c r="N1157" s="130"/>
      <c r="O1157" s="130"/>
      <c r="P1157" s="130"/>
      <c r="Q1157" s="130"/>
      <c r="R1157" s="130"/>
      <c r="S1157" s="130"/>
      <c r="T1157" s="130"/>
      <c r="U1157" s="130"/>
      <c r="V1157" s="130"/>
      <c r="W1157" s="130"/>
      <c r="X1157" s="130"/>
      <c r="Y1157" s="133"/>
      <c r="Z1157" s="130"/>
      <c r="AA1157" s="134"/>
      <c r="AB1157" s="130"/>
      <c r="AC1157" s="130"/>
      <c r="AD1157" s="130"/>
      <c r="AE1157" s="130"/>
    </row>
    <row r="1158" spans="1:31" ht="15.75" customHeight="1" x14ac:dyDescent="0.3">
      <c r="A1158" s="130"/>
      <c r="B1158" s="130"/>
      <c r="C1158" s="130"/>
      <c r="D1158" s="130"/>
      <c r="E1158" s="130"/>
      <c r="F1158" s="130"/>
      <c r="G1158" s="130"/>
      <c r="H1158" s="130"/>
      <c r="I1158" s="131"/>
      <c r="J1158" s="130"/>
      <c r="K1158" s="130"/>
      <c r="L1158" s="130"/>
      <c r="M1158" s="130"/>
      <c r="N1158" s="130"/>
      <c r="O1158" s="130"/>
      <c r="P1158" s="130"/>
      <c r="Q1158" s="130"/>
      <c r="R1158" s="130"/>
      <c r="S1158" s="130"/>
      <c r="T1158" s="130"/>
      <c r="U1158" s="130"/>
      <c r="V1158" s="130"/>
      <c r="W1158" s="130"/>
      <c r="X1158" s="130"/>
      <c r="Y1158" s="133"/>
      <c r="Z1158" s="130"/>
      <c r="AA1158" s="134"/>
      <c r="AB1158" s="130"/>
      <c r="AC1158" s="130"/>
      <c r="AD1158" s="130"/>
      <c r="AE1158" s="130"/>
    </row>
    <row r="1159" spans="1:31" ht="15.75" customHeight="1" x14ac:dyDescent="0.3">
      <c r="A1159" s="130"/>
      <c r="B1159" s="130"/>
      <c r="C1159" s="130"/>
      <c r="D1159" s="130"/>
      <c r="E1159" s="130"/>
      <c r="F1159" s="130"/>
      <c r="G1159" s="130"/>
      <c r="H1159" s="130"/>
      <c r="I1159" s="131"/>
      <c r="J1159" s="130"/>
      <c r="K1159" s="130"/>
      <c r="L1159" s="130"/>
      <c r="M1159" s="130"/>
      <c r="N1159" s="130"/>
      <c r="O1159" s="130"/>
      <c r="P1159" s="130"/>
      <c r="Q1159" s="130"/>
      <c r="R1159" s="130"/>
      <c r="S1159" s="130"/>
      <c r="T1159" s="130"/>
      <c r="U1159" s="130"/>
      <c r="V1159" s="130"/>
      <c r="W1159" s="130"/>
      <c r="X1159" s="130"/>
      <c r="Y1159" s="133"/>
      <c r="Z1159" s="130"/>
      <c r="AA1159" s="134"/>
      <c r="AB1159" s="130"/>
      <c r="AC1159" s="130"/>
      <c r="AD1159" s="130"/>
      <c r="AE1159" s="130"/>
    </row>
    <row r="1160" spans="1:31" ht="15.75" customHeight="1" x14ac:dyDescent="0.3">
      <c r="A1160" s="130"/>
      <c r="B1160" s="130"/>
      <c r="C1160" s="130"/>
      <c r="D1160" s="130"/>
      <c r="E1160" s="130"/>
      <c r="F1160" s="130"/>
      <c r="G1160" s="130"/>
      <c r="H1160" s="130"/>
      <c r="I1160" s="131"/>
      <c r="J1160" s="130"/>
      <c r="K1160" s="130"/>
      <c r="L1160" s="130"/>
      <c r="M1160" s="130"/>
      <c r="N1160" s="130"/>
      <c r="O1160" s="130"/>
      <c r="P1160" s="130"/>
      <c r="Q1160" s="130"/>
      <c r="R1160" s="130"/>
      <c r="S1160" s="130"/>
      <c r="T1160" s="130"/>
      <c r="U1160" s="130"/>
      <c r="V1160" s="130"/>
      <c r="W1160" s="130"/>
      <c r="X1160" s="130"/>
      <c r="Y1160" s="133"/>
      <c r="Z1160" s="130"/>
      <c r="AA1160" s="134"/>
      <c r="AB1160" s="130"/>
      <c r="AC1160" s="130"/>
      <c r="AD1160" s="130"/>
      <c r="AE1160" s="130"/>
    </row>
    <row r="1161" spans="1:31" ht="15.75" customHeight="1" x14ac:dyDescent="0.3">
      <c r="A1161" s="130"/>
      <c r="B1161" s="130"/>
      <c r="C1161" s="130"/>
      <c r="D1161" s="130"/>
      <c r="E1161" s="130"/>
      <c r="F1161" s="130"/>
      <c r="G1161" s="130"/>
      <c r="H1161" s="130"/>
      <c r="I1161" s="131"/>
      <c r="J1161" s="130"/>
      <c r="K1161" s="130"/>
      <c r="L1161" s="130"/>
      <c r="M1161" s="130"/>
      <c r="N1161" s="130"/>
      <c r="O1161" s="130"/>
      <c r="P1161" s="130"/>
      <c r="Q1161" s="130"/>
      <c r="R1161" s="130"/>
      <c r="S1161" s="130"/>
      <c r="T1161" s="130"/>
      <c r="U1161" s="130"/>
      <c r="V1161" s="130"/>
      <c r="W1161" s="130"/>
      <c r="X1161" s="130"/>
      <c r="Y1161" s="130"/>
      <c r="Z1161" s="130"/>
      <c r="AA1161" s="130"/>
      <c r="AB1161" s="130"/>
      <c r="AC1161" s="130"/>
      <c r="AD1161" s="130"/>
      <c r="AE1161" s="130"/>
    </row>
    <row r="1162" spans="1:31" ht="15.75" customHeight="1" x14ac:dyDescent="0.3">
      <c r="A1162" s="130"/>
      <c r="B1162" s="130"/>
      <c r="C1162" s="130"/>
      <c r="D1162" s="130"/>
      <c r="E1162" s="130"/>
      <c r="F1162" s="130"/>
      <c r="G1162" s="130"/>
      <c r="H1162" s="130"/>
      <c r="I1162" s="131"/>
      <c r="J1162" s="130"/>
      <c r="K1162" s="130"/>
      <c r="L1162" s="130"/>
      <c r="M1162" s="130"/>
      <c r="N1162" s="130"/>
      <c r="O1162" s="130"/>
      <c r="P1162" s="130"/>
      <c r="Q1162" s="130"/>
      <c r="R1162" s="130"/>
      <c r="S1162" s="130"/>
      <c r="T1162" s="130"/>
      <c r="U1162" s="130"/>
      <c r="V1162" s="130"/>
      <c r="W1162" s="130"/>
      <c r="X1162" s="130"/>
      <c r="Y1162" s="130"/>
      <c r="Z1162" s="130"/>
      <c r="AA1162" s="130"/>
      <c r="AB1162" s="130"/>
      <c r="AC1162" s="130"/>
      <c r="AD1162" s="130"/>
      <c r="AE1162" s="130"/>
    </row>
  </sheetData>
  <mergeCells count="11">
    <mergeCell ref="T5:W6"/>
    <mergeCell ref="AC5:AE6"/>
    <mergeCell ref="K208:Q208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10" r:id="rId1" display="1x SOLO display ($100) and 1x SOLO controller ($111) + custom mounting kit.  See &quot;Solo&quot; quotes here"/>
    <hyperlink ref="S11" r:id="rId2"/>
    <hyperlink ref="S13" r:id="rId3"/>
    <hyperlink ref="S18" r:id="rId4"/>
    <hyperlink ref="S40" r:id="rId5" display="https://docushare.icecube.wisc.edu/dsweb/Get/Document-90630/1.2.4_Gateway_460ETCMM-NNA4-D UWM.pdf"/>
    <hyperlink ref="S82" r:id="rId6"/>
    <hyperlink ref="S113" r:id="rId7"/>
    <hyperlink ref="S122" r:id="rId8" display="https://docushare.icecube.wisc.edu/dsweb/Get/Document-90632/1.2.4_eHeaterForDCC.pdf"/>
    <hyperlink ref="S123" r:id="rId9" display="https://docushare.icecube.wisc.edu/dsweb/Get/Document-90633/1.2.4_Motor Drives and Peripherals_S6133564-0001.pdf"/>
    <hyperlink ref="S159" r:id="rId10" display="https://docushare.icecube.wisc.edu/dsweb/Get/Document-90634/1.2.4_PF70 and Ethernet Card S6624624-0001.pdf"/>
    <hyperlink ref="P214" r:id="rId11"/>
    <hyperlink ref="P215" r:id="rId12"/>
  </hyperlinks>
  <pageMargins left="0.7" right="0.7" top="0.75" bottom="0.75" header="0.3" footer="0.3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5893504D5B4AB00CD518261A17FE" ma:contentTypeVersion="17" ma:contentTypeDescription="Create a new document." ma:contentTypeScope="" ma:versionID="e17351acca5b668c5d137b7b4551518d">
  <xsd:schema xmlns:xsd="http://www.w3.org/2001/XMLSchema" xmlns:xs="http://www.w3.org/2001/XMLSchema" xmlns:p="http://schemas.microsoft.com/office/2006/metadata/properties" xmlns:ns2="f565cd6d-72d3-4e66-9534-0258ceaa9a2d" xmlns:ns3="9081a385-c01c-48ac-a838-6ea2c6c9cf0a" targetNamespace="http://schemas.microsoft.com/office/2006/metadata/properties" ma:root="true" ma:fieldsID="bfa2300d259e0716a61226b61b888c23" ns2:_="" ns3:_="">
    <xsd:import namespace="f565cd6d-72d3-4e66-9534-0258ceaa9a2d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5cd6d-72d3-4e66-9534-0258ceaa9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1bcdffc2-be4c-482f-8de4-a3cc441eea74}" ma:internalName="_ModernAudienceAadObjectIds" ma:readOnly="true" ma:showField="_AadObjectIdForUser" ma:web="9081a385-c01c-48ac-a838-6ea2c6c9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" ma:index="23" nillable="true" ma:displayName="TYPE" ma:description="Type of Training" ma:format="Dropdown" ma:internalName="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565cd6d-72d3-4e66-9534-0258ceaa9a2d" xsi:nil="true"/>
    <_ModernAudienceTargetUserField xmlns="f565cd6d-72d3-4e66-9534-0258ceaa9a2d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4F9ABAD9-36BC-48AB-AFCD-A4DFAA644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5cd6d-72d3-4e66-9534-0258ceaa9a2d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178A1-E993-426D-9F67-F7F8D14C65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E445C-C2CD-4941-9BB6-D707ABBCD63F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081a385-c01c-48ac-a838-6ea2c6c9cf0a"/>
    <ds:schemaRef ds:uri="http://purl.org/dc/terms/"/>
    <ds:schemaRef ds:uri="f565cd6d-72d3-4e66-9534-0258ceaa9a2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1.2.4.1</vt:lpstr>
      <vt:lpstr>1.2.4.2</vt:lpstr>
      <vt:lpstr>1.2.4.3</vt:lpstr>
      <vt:lpstr>1.2.4.4</vt:lpstr>
      <vt:lpstr>1.2.4.5</vt:lpstr>
      <vt:lpstr>1.2.4.6</vt:lpstr>
      <vt:lpstr>1.2.4.7</vt:lpstr>
      <vt:lpstr>1.2.4.8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McEwen</dc:creator>
  <cp:keywords/>
  <dc:description/>
  <cp:lastModifiedBy>Terry Benson</cp:lastModifiedBy>
  <cp:revision/>
  <dcterms:created xsi:type="dcterms:W3CDTF">2022-01-04T15:01:20Z</dcterms:created>
  <dcterms:modified xsi:type="dcterms:W3CDTF">2022-06-29T14:22:46Z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0x01010061405893504D5B4AB00CD518261A17FE</vt:lpwstr>
  </property>
</Properties>
</file>